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indigridgrp-my.sharepoint.com/personal/admin_indigridgrp_onmicrosoft_com/Documents/IGT-Contracts/RTM projects/ERS/New/Published 13.05.2024/Vol III - Bid Forms and Bid Price Schedule/"/>
    </mc:Choice>
  </mc:AlternateContent>
  <xr:revisionPtr revIDLastSave="361" documentId="8_{3A16CADA-3596-4C39-B889-3221E91643C0}" xr6:coauthVersionLast="47" xr6:coauthVersionMax="47" xr10:uidLastSave="{5BB3EDD4-B314-4502-833B-791A7A93BFE5}"/>
  <workbookProtection workbookAlgorithmName="SHA-512" workbookHashValue="Z6YAHn5ZmY/9Mnr5X2G1mEBFa6KHq1j6F4XAbvzmbFarV64oQ1KPXuCYeXI7F9caVdtrl/qeKzAO5brf79NT5g==" workbookSaltValue="n9Qz7HfjRCI4VSp9RUMsBQ==" workbookSpinCount="100000" lockStructure="1"/>
  <bookViews>
    <workbookView xWindow="-110" yWindow="-110" windowWidth="19420" windowHeight="10300" tabRatio="669" firstSheet="1" activeTab="2" xr2:uid="{AE444187-02DC-4A5B-9B56-7A29BA70F8D2}"/>
  </bookViews>
  <sheets>
    <sheet name="DV" sheetId="4" state="hidden" r:id="rId1"/>
    <sheet name="Cover" sheetId="1" r:id="rId2"/>
    <sheet name="Instructions " sheetId="2" r:id="rId3"/>
    <sheet name="Name of Bidder" sheetId="3" r:id="rId4"/>
    <sheet name="Sch-1" sheetId="5" r:id="rId5"/>
    <sheet name="Sch-2" sheetId="7" r:id="rId6"/>
    <sheet name="Sch-3" sheetId="10" r:id="rId7"/>
    <sheet name="Sch-4" sheetId="12" r:id="rId8"/>
  </sheets>
  <definedNames>
    <definedName name="_xlnm._FilterDatabase" localSheetId="4" hidden="1">'Sch-1'!$A$16:$I$66</definedName>
    <definedName name="_xlnm.Print_Area" localSheetId="2">'Instructions '!$A$1:$C$35</definedName>
    <definedName name="_xlnm.Print_Area" localSheetId="3">'Name of Bidder'!$A$1:$F$17</definedName>
    <definedName name="_xlnm.Print_Area" localSheetId="4">'Sch-1'!$A$1:$I$70</definedName>
    <definedName name="_xlnm.Print_Area" localSheetId="5">'Sch-2'!$A$1:$H$24</definedName>
    <definedName name="_xlnm.Print_Area" localSheetId="6">'Sch-3'!$A$1:$D$23</definedName>
    <definedName name="_xlnm.Print_Area" localSheetId="7">'Sch-4'!$A$1:$D$27</definedName>
    <definedName name="_xlnm.Print_Titles" localSheetId="2">'Instructions '!$1:$1</definedName>
    <definedName name="_xlnm.Print_Titles" localSheetId="4">'Sch-1'!$1:$17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2" l="1"/>
  <c r="B9" i="12"/>
  <c r="B9" i="7"/>
  <c r="B8" i="7"/>
  <c r="B8" i="5"/>
  <c r="B9" i="5"/>
  <c r="A3" i="5"/>
  <c r="A3" i="12"/>
  <c r="A3" i="7"/>
  <c r="A3" i="10"/>
  <c r="I64" i="5"/>
  <c r="D16" i="10" s="1"/>
  <c r="I63" i="5"/>
  <c r="I62" i="5"/>
  <c r="H19" i="7"/>
  <c r="A1" i="3" l="1"/>
  <c r="B27" i="12"/>
  <c r="B23" i="10"/>
  <c r="B24" i="7"/>
  <c r="B26" i="12"/>
  <c r="B22" i="10"/>
  <c r="B23" i="7"/>
  <c r="D26" i="12"/>
  <c r="D22" i="10"/>
  <c r="F23" i="7"/>
  <c r="D27" i="12"/>
  <c r="D23" i="10"/>
  <c r="F24" i="7"/>
  <c r="F70" i="5"/>
  <c r="F69" i="5"/>
  <c r="B70" i="5"/>
  <c r="B69" i="5"/>
  <c r="I19" i="5" l="1"/>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18" i="5"/>
  <c r="D16" i="12" l="1"/>
  <c r="H18" i="7"/>
  <c r="D18" i="12" s="1"/>
  <c r="G21" i="7"/>
  <c r="D18" i="10" s="1"/>
  <c r="H20" i="7"/>
  <c r="D22" i="12" l="1"/>
  <c r="B9" i="10"/>
  <c r="B8" i="10"/>
  <c r="D19" i="10" l="1"/>
</calcChain>
</file>

<file path=xl/sharedStrings.xml><?xml version="1.0" encoding="utf-8"?>
<sst xmlns="http://schemas.openxmlformats.org/spreadsheetml/2006/main" count="340" uniqueCount="205">
  <si>
    <t>Click for Detailed General Instructions</t>
  </si>
  <si>
    <t>Instructions / error messages, if any, will be displayed automatically after selecting the cell.</t>
  </si>
  <si>
    <t xml:space="preserve">Price Schedule </t>
  </si>
  <si>
    <t>Click to Skip Instructions &amp; Proceed</t>
  </si>
  <si>
    <t>While filling up the worksheets following may please be observed :</t>
  </si>
  <si>
    <t>Select only the options provided in pull down menus.</t>
  </si>
  <si>
    <t>Do not link any cell of this work book with any other work book.</t>
  </si>
  <si>
    <t>Do not use copy &amp; paste or cut &amp; paste options for filling up the data.</t>
  </si>
  <si>
    <t>Do not reformat any of the cell of the work book.</t>
  </si>
  <si>
    <t xml:space="preserve">I </t>
  </si>
  <si>
    <t>(i)</t>
  </si>
  <si>
    <t>(ii)</t>
  </si>
  <si>
    <t>(iii)</t>
  </si>
  <si>
    <t>(iv)</t>
  </si>
  <si>
    <t>Certain data type entries have been restricted,such as Numeric values or limits of numeric values.</t>
  </si>
  <si>
    <t>(v)</t>
  </si>
  <si>
    <t>(vi)</t>
  </si>
  <si>
    <t>II</t>
  </si>
  <si>
    <t>This Workbook consists of following worksheets :</t>
  </si>
  <si>
    <t>Cover :</t>
  </si>
  <si>
    <t>Opening page of the workbook.</t>
  </si>
  <si>
    <t>Names of Bidder :</t>
  </si>
  <si>
    <t>●</t>
  </si>
  <si>
    <t>Select Sole Bidder from the pull down menu. Do not leave this cell blank.</t>
  </si>
  <si>
    <t>Fill up names and address of the Sole Bidder.</t>
  </si>
  <si>
    <t>Fill up date in dd-mmm-yyyy format from drop down menu.</t>
  </si>
  <si>
    <t>Click for Sch-1 given at the right top of the worksheet to go to Sch-1.</t>
  </si>
  <si>
    <t>Total amount shall get calculated automatically.</t>
  </si>
  <si>
    <t>No cell is required to be filled in by the bidder in this worksheet.</t>
  </si>
  <si>
    <t>* * *</t>
  </si>
  <si>
    <t>Happy Bidding !</t>
  </si>
  <si>
    <t>Fill up unit rates for all the items in numeric values greater than 0(zero).If unit rate is left blank, the corresponding item shall be deemed to be included in the total price.</t>
  </si>
  <si>
    <t>Corresponding cell for mode of transaction shall become enable only after filling up the unit rate,therefore first fill up the unit rate and then mode of transaction for the corresponding item.</t>
  </si>
  <si>
    <t>Enter following details of the bidder</t>
  </si>
  <si>
    <t>Specify type of Bidder
[Select from drop down
menu]</t>
  </si>
  <si>
    <t>Designation</t>
  </si>
  <si>
    <t xml:space="preserve">Date </t>
  </si>
  <si>
    <t xml:space="preserve">Place </t>
  </si>
  <si>
    <t xml:space="preserve">Sole Bidder </t>
  </si>
  <si>
    <t xml:space="preserve">Type of bidder </t>
  </si>
  <si>
    <t xml:space="preserve">Dates </t>
  </si>
  <si>
    <t>Months</t>
  </si>
  <si>
    <t xml:space="preserve">January </t>
  </si>
  <si>
    <t>February</t>
  </si>
  <si>
    <t>March</t>
  </si>
  <si>
    <t>April</t>
  </si>
  <si>
    <t>May</t>
  </si>
  <si>
    <t>June</t>
  </si>
  <si>
    <t>July</t>
  </si>
  <si>
    <t>August</t>
  </si>
  <si>
    <t>September</t>
  </si>
  <si>
    <t>October</t>
  </si>
  <si>
    <t>November</t>
  </si>
  <si>
    <t>December</t>
  </si>
  <si>
    <t xml:space="preserve">Year </t>
  </si>
  <si>
    <t>Schedule-1</t>
  </si>
  <si>
    <t>Schedule of Rates &amp; Prices</t>
  </si>
  <si>
    <t>To:</t>
  </si>
  <si>
    <t>Parbati Koldam Transmission Company Limited</t>
  </si>
  <si>
    <t xml:space="preserve">Unit No. 101, First Floor, Windsor, </t>
  </si>
  <si>
    <t>Santacruz (East), Mumbai – 400098</t>
  </si>
  <si>
    <t>Address :</t>
  </si>
  <si>
    <t>Name     :</t>
  </si>
  <si>
    <t xml:space="preserve">SI No. </t>
  </si>
  <si>
    <t xml:space="preserve">Activity Description </t>
  </si>
  <si>
    <t>Item Description</t>
  </si>
  <si>
    <t>Unit</t>
  </si>
  <si>
    <t>Qty.</t>
  </si>
  <si>
    <t>Unit Ex-works price
(excluding
GST)</t>
  </si>
  <si>
    <t xml:space="preserve">Village Kolekalyan, off CST Road, </t>
  </si>
  <si>
    <t xml:space="preserve">Vidyanagari Marg, Kalina, </t>
  </si>
  <si>
    <t>EA</t>
  </si>
  <si>
    <t>SET</t>
  </si>
  <si>
    <t xml:space="preserve">GST Rates </t>
  </si>
  <si>
    <t xml:space="preserve">Specify amount of GST on the transaction between the Contractor and the Employer </t>
  </si>
  <si>
    <t>*</t>
  </si>
  <si>
    <t>Date:</t>
  </si>
  <si>
    <t>Place:</t>
  </si>
  <si>
    <t>Designation:</t>
  </si>
  <si>
    <t>Schedule-2</t>
  </si>
  <si>
    <t>(Schedule of Rates &amp; Prices)</t>
  </si>
  <si>
    <t xml:space="preserve">All prices are in Indian Rupees </t>
  </si>
  <si>
    <t>Description</t>
  </si>
  <si>
    <t xml:space="preserve">Sno. </t>
  </si>
  <si>
    <t xml:space="preserve">Item Nos. </t>
  </si>
  <si>
    <t>Total Price (INR)</t>
  </si>
  <si>
    <t xml:space="preserve">Total GST on Goods </t>
  </si>
  <si>
    <t>Total GST on Services</t>
  </si>
  <si>
    <t>Grand Total (1+2)</t>
  </si>
  <si>
    <t xml:space="preserve">Summary of taxes and duties applicable on Plant &amp; Equipment </t>
  </si>
  <si>
    <t xml:space="preserve">Grand Summary </t>
  </si>
  <si>
    <t xml:space="preserve">Description </t>
  </si>
  <si>
    <t>Total Schedule-1</t>
  </si>
  <si>
    <t>Total Schedule-2</t>
  </si>
  <si>
    <t>PARBATI KOLDAM TRANSMISSION COMPANY LIMITED (PrKTCL)</t>
  </si>
  <si>
    <t>General guidelines for filling up the Price Schedule</t>
  </si>
  <si>
    <t>General Instruction to the Bidders for filling up this workbook of Price Schedule</t>
  </si>
  <si>
    <t>Summary of all the Schedules shall be displayed here automatically.</t>
  </si>
  <si>
    <t>Fill up only yellow shaded cells.</t>
  </si>
  <si>
    <t>Name of Bidder</t>
  </si>
  <si>
    <t>Address of Bidder</t>
  </si>
  <si>
    <t>Authorized Signatory</t>
  </si>
  <si>
    <t xml:space="preserve">Authorized Signatory: </t>
  </si>
  <si>
    <t>Bidders Name &amp; Address:</t>
  </si>
  <si>
    <t>Bidders Name &amp; Address</t>
  </si>
  <si>
    <t xml:space="preserve">Prices to be quoted in Freight and Insurance shall be towards Local transportation, Insurance, Unloading &amp; Loading in line with ITB Clause 11.4(b) only. </t>
  </si>
  <si>
    <t>SI. No.</t>
  </si>
  <si>
    <t>Activity Description</t>
  </si>
  <si>
    <t>Quantity</t>
  </si>
  <si>
    <t>Unit Training
Charges
excluding
GST</t>
  </si>
  <si>
    <t xml:space="preserve">Total Training Charges </t>
  </si>
  <si>
    <t>Total GST as claimed by the Bidder</t>
  </si>
  <si>
    <t>Schedule-4</t>
  </si>
  <si>
    <t>Total Price (including Ex-works price, Freight, In-Transit, Insurance, Loading &amp; Unloading charges and GST)</t>
  </si>
  <si>
    <t>9={(6+7+8)*5}</t>
  </si>
  <si>
    <t>Unit Freight, In-Transit, Insurance, Loading &amp; Unloading charges *</t>
  </si>
  <si>
    <t>8={(6+7)*5}</t>
  </si>
  <si>
    <t>Unit GST on Training charges as
confirmed by
Bidder</t>
  </si>
  <si>
    <t>Total Training
Charges
(including GST)</t>
  </si>
  <si>
    <t>Note     #</t>
  </si>
  <si>
    <t>Unit GST Amount on Ex-works and Freight charges as confirmed
by Bidder #</t>
  </si>
  <si>
    <t xml:space="preserve">Included </t>
  </si>
  <si>
    <t>Total Ex-Works Price excluding GST</t>
  </si>
  <si>
    <t>Total Freight, In-Transit, Insurance, Loading &amp; Unloading charges excluding GST</t>
  </si>
  <si>
    <t xml:space="preserve">Total GST Tax on Ex-works and Freight charges as confirmed by Bidder </t>
  </si>
  <si>
    <t>(vii)</t>
  </si>
  <si>
    <t>Print the copy of the finalised Bid Price Schedule and submit it along with the Bidding Documents .</t>
  </si>
  <si>
    <t xml:space="preserve">Man days </t>
  </si>
  <si>
    <t>ERS Tower</t>
  </si>
  <si>
    <t>Base Plate</t>
  </si>
  <si>
    <r>
      <rPr>
        <sz val="10"/>
        <rFont val="Book Antiqua"/>
        <family val="1"/>
      </rPr>
      <t>High  Strength  Galvanised  Steel  Guy  Wire  (14.3  mm
dia, min. 150 kN UTS,Standard Length 70 m)</t>
    </r>
  </si>
  <si>
    <t>Guy Wire Thimble</t>
  </si>
  <si>
    <t>Preformed Guy Grip</t>
  </si>
  <si>
    <t>Guy    Hardware    Including    Turnbuckle    &amp;    Anchor Shackles, ExtensionLink/Plate as per Requirement</t>
  </si>
  <si>
    <t>Anchor Assembly</t>
  </si>
  <si>
    <r>
      <rPr>
        <sz val="10"/>
        <rFont val="Book Antiqua"/>
        <family val="1"/>
      </rPr>
      <t>Cross    Plate    (2    nos.    600    mm    x    300    mm)Anchor Assemblies   (min.   150   kNUltimateStrength)  including guy  adaptor,extension  rod  &amp;  associated  fittings  asper requirement  for  Normal  Soil  (min.Anchor  Rod  Length
WithExtension Rod4.5m)</t>
    </r>
  </si>
  <si>
    <r>
      <rPr>
        <sz val="10"/>
        <rFont val="Book Antiqua"/>
        <family val="1"/>
      </rPr>
      <t>Manta   Ray   MR-1   (177mmx368  mm)   or  Eqvt.Anchor
Assembly   (min.   150   kNUltimateStrength)   including guy  adaptor,extension  rod  &amp;  associated  fittings  asper requirement  for  Normal  Soil  (min.Anchor  Rod  Length WithExtension Rod4.5m)</t>
    </r>
  </si>
  <si>
    <t>Triple Helix (250mm-300mm-350mm) AnchorAssembly (min.     150     kN     UltimateStrength)     including     guy adaptor,extension    rod    &amp;    associated    fittings    asper requirement  for  Loose/MarshySoils(min.  Anchor  Rod Length With ExtensionRod 4.5m)</t>
  </si>
  <si>
    <r>
      <rPr>
        <sz val="10"/>
        <rFont val="Book Antiqua"/>
        <family val="1"/>
      </rPr>
      <t>Large   Plate   (3   sqm   Bearing   Area)   AnchorAssembly
(min.     150     kN     UltimateStrength)     including     guy adaptor,extension    rod    &amp;    associated    fittings    asper requirement  for  Loose/MarshySoils(min.  Anchor  Rod Length With ExtensionRod 4.5m)</t>
    </r>
  </si>
  <si>
    <t>Rock  Anchor  (55mm  Anchor  dia)  Assembly(min.  150 kN Ultimate  Strength)including guy adaptor, extension rod    &amp;associated    fittings    as    per    requirement(min. Anchor Length 1.2 m)IncludingGrouting Material</t>
  </si>
  <si>
    <r>
      <rPr>
        <sz val="10"/>
        <rFont val="Book Antiqua"/>
        <family val="1"/>
      </rPr>
      <t>Composite  Long  Rod  Insulator  (3.5m  Length,  160  kN
Tensile Strength)</t>
    </r>
  </si>
  <si>
    <r>
      <rPr>
        <sz val="10"/>
        <rFont val="Book Antiqua"/>
        <family val="1"/>
      </rPr>
      <t>Composite Long Rod Post Insulator (3.5m Length, min.
90mm    Core    dia,120kN    Tensile    Strength,    90    kN Compressive Strength)</t>
    </r>
  </si>
  <si>
    <t>Insulator String</t>
  </si>
  <si>
    <r>
      <rPr>
        <sz val="10"/>
        <rFont val="Book Antiqua"/>
        <family val="1"/>
      </rPr>
      <t>Composite   Long   Rod   Suspension  (Guy)   Insulator  /
Insulating  Rod  (3.5 mLength,  160 kN  Tensile  Strength) Along With Suitable End Fittings ofGuy Insulators</t>
    </r>
  </si>
  <si>
    <r>
      <rPr>
        <sz val="10"/>
        <rFont val="Book Antiqua"/>
        <family val="1"/>
      </rPr>
      <t>Hardware   Fittings   Including   End   Attachment,   Yoke Plates,         SuspensionClamps,         Extension         Links, Turnbuckles,   Corona/Grading  Rings   OtherFittings  &amp; Components   as   per   Requirement   of   Horizontal   V (SingleBrace,  Double  Post)  Suspension  Insulator String
Assembly</t>
    </r>
    <r>
      <rPr>
        <sz val="10"/>
        <color theme="1"/>
        <rFont val="Book Antiqua"/>
        <family val="1"/>
      </rPr>
      <t>. (Yoke plate shall be suitable for connecting quad moose as well as triple snowbird conductors).</t>
    </r>
  </si>
  <si>
    <t>Hardware   Fittings   Including   End   Attachment,   Yoke Plates,  TensionClamps,  Extension  Links,  Turnbuckles, Corona/Grading Rings OtherFittings &amp; Components as per Requirement of Double Tension InsulatorStrings.  (Yoke plate shall be suitable for connecting quad moose as well as triple snowbird conductors).</t>
  </si>
  <si>
    <t>Earth   Wire/OPGW   Suspension   Assembly   Including Clamp, Fittings &amp;Components as Required</t>
  </si>
  <si>
    <t>Earth     Wire/OPGW     Tension/Dead-End     Assembly Including        Strain/Dead-EndClamp,        Fittings        &amp; Components as Required</t>
  </si>
  <si>
    <r>
      <rPr>
        <sz val="10"/>
        <rFont val="Book Antiqua"/>
        <family val="1"/>
      </rPr>
      <t>Motorized   Sliding   Gin   Pole   Set   Including   Capstan
Hoist With PowerPack, Rope and Other Accessories</t>
    </r>
  </si>
  <si>
    <t>Gin Pole/ Derrick (7.3 m Length)</t>
  </si>
  <si>
    <t>6Ton Chain Hoist</t>
  </si>
  <si>
    <t>Torque Wrench With Ratchet</t>
  </si>
  <si>
    <t>Pulling Eye With Adopter Bushing, Bolts and Nuts</t>
  </si>
  <si>
    <t>Automatic Guy Wire Grip/ Come Along Clamp</t>
  </si>
  <si>
    <t>Nylon Sling (3 meter)</t>
  </si>
  <si>
    <t>Conductor Lifting Hook 4T</t>
  </si>
  <si>
    <t>15" Reversible Ratchet</t>
  </si>
  <si>
    <t>Square Drive Deep Socket</t>
  </si>
  <si>
    <t>Box Wrench for Structure Bolts</t>
  </si>
  <si>
    <t>Triple Helix Anchor Installer Kit Including Bar Adapter for   HelixAnchor,   Torque   Indicator,   Portable   Anchor Installer With HydraulicPower Unit &amp; Accessories</t>
  </si>
  <si>
    <t>Manta Ray Anchor Installer Kit Including Load Locker, Extensions &amp;Accessories</t>
  </si>
  <si>
    <r>
      <rPr>
        <sz val="10"/>
        <rFont val="Book Antiqua"/>
        <family val="1"/>
      </rPr>
      <t>Temporary  Anchor  /Stake  Plate  Including  Stake  Plate
Extension (3 perSet)</t>
    </r>
  </si>
  <si>
    <t>Steel Stake/Rods (For Temporary Anchors)</t>
  </si>
  <si>
    <t>Stake/Rod Remover</t>
  </si>
  <si>
    <t>Linesman Safety Clamp/ Tower Attachment</t>
  </si>
  <si>
    <t>Tower Alignment Clamp/Tool</t>
  </si>
  <si>
    <t>Tool Bucket</t>
  </si>
  <si>
    <t>Sag Scope</t>
  </si>
  <si>
    <t>Wire Rope Dynanometer/ (10 Ton Capacity)</t>
  </si>
  <si>
    <r>
      <rPr>
        <sz val="10"/>
        <rFont val="Book Antiqua"/>
        <family val="1"/>
      </rPr>
      <t>Power  Winch  (Engine  Driven)  Capacity  2  Tons  Wheel
Mounted</t>
    </r>
  </si>
  <si>
    <t>Electronic Dynanometer Shackles (10 Ton Capacity)</t>
  </si>
  <si>
    <t>Containers</t>
  </si>
  <si>
    <t>Containers    (20    Feet)  )</t>
  </si>
  <si>
    <t>Relavent Software for ERS with Technical support, validation &amp; Update for 5 years</t>
  </si>
  <si>
    <t>Class room training by design &amp; field engineers / instructutors  for 5 Days</t>
  </si>
  <si>
    <t>ERS  Tower  -   3  Phase (approx.     47m     Height) Including     Articulated     Base (Gimbal), Mast Sections, Box Sections,   GuyPlates/Swivels,   Bolts   &amp;   Nuts as per requirement and including 5% spare Nuts &amp; Bolts</t>
  </si>
  <si>
    <t>Foundation Base Plates for ERS Tower Suitable for Low Bearing Capacity Soil for 400KV T/L Lines and including 5% spare Anchor Bolts.</t>
  </si>
  <si>
    <t>Field training cum demonstration of two typical types of suspension &amp; one tension ERS structure installation by design &amp; field engineers/instructors(including labour &amp; material required for demonstration)</t>
  </si>
  <si>
    <t>Lumpsum</t>
  </si>
  <si>
    <t>Training</t>
  </si>
  <si>
    <t>Goods to be Supplied (including Spares), including Type Tests Charges for Tests to be conducted</t>
  </si>
  <si>
    <t xml:space="preserve">Total GST on Goods to be Supplied (including Spares), including Type Tests Charges for Tests to be conducted between the Contractor and the Employer (identified in Schedule 1) which are not included in the Ex-works Prices as per the provision of the Bidding Documents, as applicable </t>
  </si>
  <si>
    <t>Total GST on Training Charges (Schedule-2)</t>
  </si>
  <si>
    <t>Schedule-3</t>
  </si>
  <si>
    <t>Fill up only yellow shaded cells in Sch-1, Sch-2</t>
  </si>
  <si>
    <t>All the cells in Sch-3 &amp; Sch-4 are auto filled, therefore no cell is required to be filled up there.</t>
  </si>
  <si>
    <t>Sch -4 Grand Summary:</t>
  </si>
  <si>
    <t>Sch-3 (Summary of Taxes and Duties applicable on the Goods) :</t>
  </si>
  <si>
    <t>Sch-2 (Training)</t>
  </si>
  <si>
    <t>Sch-1 (Goods to be Supplied (including Spares), including Type Tests Charges for Tests to be conducted) :</t>
  </si>
  <si>
    <t>Earthwire/ OPGW Hardware</t>
  </si>
  <si>
    <t>Erection Tools</t>
  </si>
  <si>
    <t>GUYS/Hardware</t>
  </si>
  <si>
    <t>Hardware Fitting</t>
  </si>
  <si>
    <t>Software</t>
  </si>
  <si>
    <t>Rock  Anchor   Installer  Kit   Including  Pionjar   or  Eqvt
Rock  DrillingMachine,  Rock  Drilling  Kits  (4  per  set), Extensions &amp; Accessories</t>
  </si>
  <si>
    <t>Total Schedule-3</t>
  </si>
  <si>
    <t>Total Ex-Works Price of Goods to be Supplied (including Spares), including Type Tests Charges for Tests to be conducted including freight charges and GST</t>
  </si>
  <si>
    <t>Grand Total* (1+2+3)</t>
  </si>
  <si>
    <r>
      <t>*Note: The Grand Total indicated here in Schedule-4 shall be quoted in Bid Form 2</t>
    </r>
    <r>
      <rPr>
        <b/>
        <vertAlign val="superscript"/>
        <sz val="11"/>
        <color theme="1"/>
        <rFont val="Book Antiqua"/>
        <family val="1"/>
      </rPr>
      <t>nd</t>
    </r>
    <r>
      <rPr>
        <b/>
        <sz val="11"/>
        <color theme="1"/>
        <rFont val="Book Antiqua"/>
        <family val="1"/>
      </rPr>
      <t xml:space="preserve"> Envelope. </t>
    </r>
  </si>
  <si>
    <t>Procurement of Emergency Restoration System (ERS) for 2 X 400 kV S/c Parbati – Koldam Transmission Line and 400 kV D/c Koldam – Ludhiana Transmission Line</t>
  </si>
  <si>
    <t>Item Description and Quantities provided herein above are indicative in nature and may vary according to the design of ERS towers. Bidders are advised to quote the prices accordingly considering supplies of complete set and if any items not mentioned in the schedule and are essential to be supplied with ERS for its successful operation, the same will be deemed included in Total Prices offered by the Bidder and no extra claim shall be entertained on this account</t>
  </si>
  <si>
    <t>Demonstration and Training Charges</t>
  </si>
  <si>
    <t>Total Demonstration and Training Charges including GST</t>
  </si>
  <si>
    <t>Summary of taxes and duties applicable on Goods &amp; Related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</si>
</sst>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1" x14ac:knownFonts="1">
    <font>
      <sz val="11"/>
      <color theme="1"/>
      <name val="Calibri"/>
      <family val="2"/>
      <scheme val="minor"/>
    </font>
    <font>
      <sz val="11"/>
      <color rgb="FF3F3F76"/>
      <name val="Calibri"/>
      <family val="2"/>
      <scheme val="minor"/>
    </font>
    <font>
      <b/>
      <sz val="11"/>
      <color theme="1"/>
      <name val="Calibri"/>
      <family val="2"/>
      <scheme val="minor"/>
    </font>
    <font>
      <b/>
      <sz val="16"/>
      <color theme="1"/>
      <name val="Book Antiqua"/>
      <family val="1"/>
    </font>
    <font>
      <b/>
      <u/>
      <sz val="16"/>
      <color theme="1"/>
      <name val="Book Antiqua"/>
      <family val="1"/>
    </font>
    <font>
      <b/>
      <sz val="16"/>
      <color theme="4" tint="-0.249977111117893"/>
      <name val="Book Antiqua"/>
      <family val="1"/>
    </font>
    <font>
      <sz val="11"/>
      <color theme="1"/>
      <name val="Book Antiqua"/>
      <family val="1"/>
    </font>
    <font>
      <sz val="14"/>
      <color theme="1"/>
      <name val="Book Antiqua"/>
      <family val="1"/>
    </font>
    <font>
      <b/>
      <sz val="11"/>
      <color theme="1"/>
      <name val="Book Antiqua"/>
      <family val="1"/>
    </font>
    <font>
      <sz val="11"/>
      <color theme="0"/>
      <name val="Book Antiqua"/>
      <family val="1"/>
    </font>
    <font>
      <b/>
      <sz val="11"/>
      <color theme="0"/>
      <name val="Book Antiqua"/>
      <family val="1"/>
    </font>
    <font>
      <b/>
      <sz val="12"/>
      <color theme="0"/>
      <name val="Book Antiqua"/>
      <family val="1"/>
    </font>
    <font>
      <sz val="8"/>
      <name val="Calibri"/>
      <family val="2"/>
      <scheme val="minor"/>
    </font>
    <font>
      <sz val="14"/>
      <color rgb="FF3F3F76"/>
      <name val="Book Antiqua"/>
      <family val="1"/>
    </font>
    <font>
      <sz val="10"/>
      <color theme="1"/>
      <name val="Book Antiqua"/>
      <family val="1"/>
    </font>
    <font>
      <sz val="10"/>
      <color rgb="FF000000"/>
      <name val="Times New Roman"/>
      <family val="1"/>
    </font>
    <font>
      <sz val="9"/>
      <color rgb="FF000000"/>
      <name val="Book Antiqua"/>
      <family val="1"/>
    </font>
    <font>
      <sz val="10"/>
      <name val="Book Antiqua"/>
      <family val="1"/>
    </font>
    <font>
      <sz val="11"/>
      <color rgb="FF3F3F76"/>
      <name val="Book Antiqua"/>
      <family val="1"/>
    </font>
    <font>
      <sz val="11"/>
      <color theme="1"/>
      <name val="Calibri"/>
      <family val="2"/>
      <scheme val="minor"/>
    </font>
    <font>
      <b/>
      <u/>
      <sz val="14"/>
      <color theme="4" tint="-0.249977111117893"/>
      <name val="Book Antiqua"/>
      <family val="1"/>
    </font>
    <font>
      <b/>
      <sz val="28"/>
      <color theme="4" tint="-0.249977111117893"/>
      <name val="Book Antiqua"/>
      <family val="1"/>
    </font>
    <font>
      <b/>
      <sz val="20"/>
      <color theme="4" tint="-0.249977111117893"/>
      <name val="Book Antiqua"/>
      <family val="1"/>
    </font>
    <font>
      <b/>
      <sz val="16"/>
      <color theme="0"/>
      <name val="Book Antiqua"/>
      <family val="1"/>
    </font>
    <font>
      <sz val="12"/>
      <color theme="0"/>
      <name val="Book Antiqua"/>
      <family val="1"/>
    </font>
    <font>
      <b/>
      <sz val="18"/>
      <color theme="1"/>
      <name val="Book Antiqua"/>
      <family val="1"/>
    </font>
    <font>
      <b/>
      <sz val="22"/>
      <color theme="1"/>
      <name val="Book Antiqua"/>
      <family val="1"/>
    </font>
    <font>
      <b/>
      <u/>
      <sz val="11"/>
      <color theme="4" tint="-0.249977111117893"/>
      <name val="Book Antiqua"/>
      <family val="1"/>
    </font>
    <font>
      <b/>
      <vertAlign val="superscript"/>
      <sz val="11"/>
      <color theme="1"/>
      <name val="Book Antiqua"/>
      <family val="1"/>
    </font>
    <font>
      <b/>
      <sz val="14"/>
      <color theme="0"/>
      <name val="Book Antiqua"/>
      <family val="1"/>
    </font>
    <font>
      <sz val="14"/>
      <color theme="0"/>
      <name val="Book Antiqua"/>
      <family val="1"/>
    </font>
  </fonts>
  <fills count="7">
    <fill>
      <patternFill patternType="none"/>
    </fill>
    <fill>
      <patternFill patternType="gray125"/>
    </fill>
    <fill>
      <patternFill patternType="solid">
        <fgColor rgb="FFFFCC99"/>
      </patternFill>
    </fill>
    <fill>
      <patternFill patternType="solid">
        <fgColor theme="9" tint="0.59999389629810485"/>
        <bgColor indexed="64"/>
      </patternFill>
    </fill>
    <fill>
      <patternFill patternType="solid">
        <fgColor rgb="FFFFFFCC"/>
      </patternFill>
    </fill>
    <fill>
      <patternFill patternType="solid">
        <fgColor theme="2"/>
        <bgColor indexed="64"/>
      </patternFill>
    </fill>
    <fill>
      <patternFill patternType="solid">
        <fgColor theme="4" tint="-0.249977111117893"/>
        <bgColor indexed="64"/>
      </patternFill>
    </fill>
  </fills>
  <borders count="50">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thin">
        <color rgb="FFB2B2B2"/>
      </left>
      <right style="thin">
        <color rgb="FFB2B2B2"/>
      </right>
      <top style="thin">
        <color rgb="FFB2B2B2"/>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medium">
        <color indexed="64"/>
      </right>
      <top style="thin">
        <color rgb="FFB2B2B2"/>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2" borderId="1" applyNumberFormat="0" applyAlignment="0" applyProtection="0"/>
    <xf numFmtId="0" fontId="15" fillId="0" borderId="0"/>
    <xf numFmtId="0" fontId="19" fillId="4" borderId="16" applyNumberFormat="0" applyFont="0" applyAlignment="0" applyProtection="0"/>
  </cellStyleXfs>
  <cellXfs count="207">
    <xf numFmtId="0" fontId="0" fillId="0" borderId="0" xfId="0"/>
    <xf numFmtId="0" fontId="2" fillId="0" borderId="0" xfId="0" applyFont="1"/>
    <xf numFmtId="9" fontId="0" fillId="0" borderId="0" xfId="0" applyNumberFormat="1"/>
    <xf numFmtId="0" fontId="0" fillId="0" borderId="0" xfId="0" applyProtection="1">
      <protection hidden="1"/>
    </xf>
    <xf numFmtId="0" fontId="5" fillId="5" borderId="26" xfId="0" applyFont="1" applyFill="1" applyBorder="1" applyAlignment="1" applyProtection="1">
      <alignment horizontal="center" vertical="top"/>
      <protection hidden="1"/>
    </xf>
    <xf numFmtId="0" fontId="5" fillId="5" borderId="28" xfId="0" applyFont="1" applyFill="1" applyBorder="1" applyAlignment="1" applyProtection="1">
      <alignment horizontal="center" vertical="top"/>
      <protection hidden="1"/>
    </xf>
    <xf numFmtId="0" fontId="3" fillId="5" borderId="0" xfId="0" applyFont="1" applyFill="1" applyProtection="1">
      <protection hidden="1"/>
    </xf>
    <xf numFmtId="0" fontId="20" fillId="5" borderId="0" xfId="3" applyFont="1" applyFill="1" applyBorder="1" applyAlignment="1" applyProtection="1">
      <alignment horizontal="center" vertical="center"/>
      <protection hidden="1"/>
    </xf>
    <xf numFmtId="0" fontId="0" fillId="0" borderId="0" xfId="0" applyAlignment="1" applyProtection="1">
      <alignment vertical="center"/>
      <protection hidden="1"/>
    </xf>
    <xf numFmtId="0" fontId="6" fillId="0" borderId="0" xfId="0" applyFont="1" applyProtection="1">
      <protection hidden="1"/>
    </xf>
    <xf numFmtId="0" fontId="6" fillId="5" borderId="3" xfId="0" applyFont="1" applyFill="1" applyBorder="1" applyProtection="1">
      <protection hidden="1"/>
    </xf>
    <xf numFmtId="0" fontId="6" fillId="5" borderId="4" xfId="0" applyFont="1" applyFill="1" applyBorder="1" applyProtection="1">
      <protection hidden="1"/>
    </xf>
    <xf numFmtId="0" fontId="6" fillId="5" borderId="5" xfId="0" applyFont="1" applyFill="1" applyBorder="1" applyProtection="1">
      <protection hidden="1"/>
    </xf>
    <xf numFmtId="0" fontId="6" fillId="5" borderId="14" xfId="0" applyFont="1" applyFill="1" applyBorder="1" applyAlignment="1" applyProtection="1">
      <alignment horizontal="center" vertical="center"/>
      <protection hidden="1"/>
    </xf>
    <xf numFmtId="0" fontId="6" fillId="5" borderId="0" xfId="0" applyFont="1" applyFill="1" applyAlignment="1" applyProtection="1">
      <alignment vertical="center"/>
      <protection hidden="1"/>
    </xf>
    <xf numFmtId="0" fontId="6" fillId="5" borderId="15"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Alignment="1" applyProtection="1">
      <alignment horizontal="center" vertical="center"/>
      <protection hidden="1"/>
    </xf>
    <xf numFmtId="0" fontId="6" fillId="5" borderId="15" xfId="0" applyFont="1" applyFill="1" applyBorder="1" applyAlignment="1" applyProtection="1">
      <alignment vertical="center" wrapText="1"/>
      <protection hidden="1"/>
    </xf>
    <xf numFmtId="0" fontId="6" fillId="5" borderId="0" xfId="0" applyFont="1" applyFill="1" applyAlignment="1" applyProtection="1">
      <alignment horizontal="center" vertical="top"/>
      <protection hidden="1"/>
    </xf>
    <xf numFmtId="0" fontId="6" fillId="5" borderId="14" xfId="0" applyFont="1" applyFill="1" applyBorder="1" applyProtection="1">
      <protection hidden="1"/>
    </xf>
    <xf numFmtId="0" fontId="6" fillId="5" borderId="0" xfId="0" applyFont="1" applyFill="1" applyProtection="1">
      <protection hidden="1"/>
    </xf>
    <xf numFmtId="0" fontId="6" fillId="5" borderId="15" xfId="0" applyFont="1" applyFill="1" applyBorder="1" applyProtection="1">
      <protection hidden="1"/>
    </xf>
    <xf numFmtId="0" fontId="27" fillId="5" borderId="0" xfId="0" applyFont="1" applyFill="1" applyProtection="1">
      <protection hidden="1"/>
    </xf>
    <xf numFmtId="0" fontId="6" fillId="5" borderId="15" xfId="0" applyFont="1" applyFill="1" applyBorder="1" applyAlignment="1" applyProtection="1">
      <alignment wrapText="1"/>
      <protection hidden="1"/>
    </xf>
    <xf numFmtId="0" fontId="6" fillId="5" borderId="6" xfId="0" applyFont="1" applyFill="1" applyBorder="1" applyProtection="1">
      <protection hidden="1"/>
    </xf>
    <xf numFmtId="0" fontId="6" fillId="5" borderId="7" xfId="0" applyFont="1" applyFill="1" applyBorder="1" applyProtection="1">
      <protection hidden="1"/>
    </xf>
    <xf numFmtId="0" fontId="6" fillId="5" borderId="8" xfId="0" applyFont="1" applyFill="1" applyBorder="1" applyProtection="1">
      <protection hidden="1"/>
    </xf>
    <xf numFmtId="0" fontId="7" fillId="5" borderId="0" xfId="0" applyFont="1" applyFill="1" applyProtection="1">
      <protection hidden="1"/>
    </xf>
    <xf numFmtId="0" fontId="8" fillId="0" borderId="0" xfId="0" applyFont="1" applyProtection="1">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center"/>
      <protection hidden="1"/>
    </xf>
    <xf numFmtId="0" fontId="6" fillId="0" borderId="0" xfId="0" applyFont="1" applyAlignment="1" applyProtection="1">
      <alignment vertical="top" wrapText="1"/>
      <protection hidden="1"/>
    </xf>
    <xf numFmtId="0" fontId="9" fillId="6" borderId="2" xfId="0" applyFont="1" applyFill="1" applyBorder="1" applyAlignment="1" applyProtection="1">
      <alignment horizontal="center"/>
      <protection hidden="1"/>
    </xf>
    <xf numFmtId="1" fontId="16" fillId="5" borderId="2" xfId="2" applyNumberFormat="1" applyFont="1" applyFill="1" applyBorder="1" applyAlignment="1" applyProtection="1">
      <alignment horizontal="center" vertical="center" shrinkToFit="1"/>
      <protection hidden="1"/>
    </xf>
    <xf numFmtId="0" fontId="6" fillId="5" borderId="2" xfId="0" applyFont="1" applyFill="1" applyBorder="1" applyAlignment="1" applyProtection="1">
      <alignment horizontal="center" vertical="center"/>
      <protection hidden="1"/>
    </xf>
    <xf numFmtId="2" fontId="9" fillId="6" borderId="9" xfId="0" applyNumberFormat="1" applyFont="1" applyFill="1" applyBorder="1" applyProtection="1">
      <protection hidden="1"/>
    </xf>
    <xf numFmtId="2" fontId="6" fillId="6" borderId="3" xfId="0" applyNumberFormat="1" applyFont="1" applyFill="1" applyBorder="1" applyProtection="1">
      <protection hidden="1"/>
    </xf>
    <xf numFmtId="0" fontId="6" fillId="6" borderId="5" xfId="0" applyFont="1" applyFill="1" applyBorder="1" applyProtection="1">
      <protection hidden="1"/>
    </xf>
    <xf numFmtId="2" fontId="6" fillId="6" borderId="14" xfId="0" applyNumberFormat="1" applyFont="1" applyFill="1" applyBorder="1" applyProtection="1">
      <protection hidden="1"/>
    </xf>
    <xf numFmtId="0" fontId="6" fillId="6" borderId="15" xfId="0" applyFont="1" applyFill="1" applyBorder="1" applyProtection="1">
      <protection hidden="1"/>
    </xf>
    <xf numFmtId="2" fontId="6" fillId="6" borderId="6" xfId="0" applyNumberFormat="1" applyFont="1" applyFill="1" applyBorder="1" applyProtection="1">
      <protection hidden="1"/>
    </xf>
    <xf numFmtId="0" fontId="6" fillId="6" borderId="8" xfId="0" applyFont="1" applyFill="1" applyBorder="1" applyProtection="1">
      <protection hidden="1"/>
    </xf>
    <xf numFmtId="0" fontId="8" fillId="5" borderId="0" xfId="0" applyFont="1" applyFill="1" applyProtection="1">
      <protection hidden="1"/>
    </xf>
    <xf numFmtId="0" fontId="6" fillId="5" borderId="0" xfId="0" applyFont="1" applyFill="1" applyAlignment="1" applyProtection="1">
      <alignment horizontal="right"/>
      <protection hidden="1"/>
    </xf>
    <xf numFmtId="0" fontId="6" fillId="5" borderId="0" xfId="0" applyFont="1" applyFill="1" applyAlignment="1" applyProtection="1">
      <alignment wrapText="1"/>
      <protection hidden="1"/>
    </xf>
    <xf numFmtId="0" fontId="18" fillId="5" borderId="0" xfId="1" applyFont="1" applyFill="1" applyBorder="1" applyAlignment="1" applyProtection="1">
      <protection hidden="1"/>
    </xf>
    <xf numFmtId="0" fontId="9" fillId="6" borderId="2" xfId="0" applyFont="1" applyFill="1" applyBorder="1" applyProtection="1">
      <protection hidden="1"/>
    </xf>
    <xf numFmtId="0" fontId="6" fillId="5" borderId="0" xfId="0" applyFont="1" applyFill="1" applyAlignment="1" applyProtection="1">
      <alignment horizontal="right" vertical="top"/>
      <protection hidden="1"/>
    </xf>
    <xf numFmtId="0" fontId="6" fillId="0" borderId="0" xfId="0" applyFont="1" applyAlignment="1" applyProtection="1">
      <alignment horizontal="center" vertical="center"/>
      <protection hidden="1"/>
    </xf>
    <xf numFmtId="0" fontId="9" fillId="6" borderId="2"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6" fillId="0" borderId="0" xfId="0" applyFont="1" applyAlignment="1" applyProtection="1">
      <alignment horizontal="center"/>
      <protection hidden="1"/>
    </xf>
    <xf numFmtId="0" fontId="8" fillId="0" borderId="0" xfId="0" applyFont="1" applyAlignment="1" applyProtection="1">
      <alignment vertical="center" wrapText="1"/>
      <protection hidden="1"/>
    </xf>
    <xf numFmtId="0" fontId="10" fillId="0" borderId="0" xfId="0" applyFont="1" applyProtection="1">
      <protection hidden="1"/>
    </xf>
    <xf numFmtId="0" fontId="6" fillId="5" borderId="9" xfId="0" applyFont="1" applyFill="1" applyBorder="1" applyAlignment="1" applyProtection="1">
      <alignment horizontal="center"/>
      <protection hidden="1"/>
    </xf>
    <xf numFmtId="2" fontId="6" fillId="5" borderId="2" xfId="0" applyNumberFormat="1" applyFont="1" applyFill="1" applyBorder="1" applyAlignment="1" applyProtection="1">
      <alignment vertical="center"/>
      <protection hidden="1"/>
    </xf>
    <xf numFmtId="0" fontId="6" fillId="5" borderId="9" xfId="0" applyFont="1" applyFill="1" applyBorder="1" applyProtection="1">
      <protection hidden="1"/>
    </xf>
    <xf numFmtId="2" fontId="6" fillId="5" borderId="9" xfId="0" applyNumberFormat="1" applyFont="1" applyFill="1" applyBorder="1" applyProtection="1">
      <protection hidden="1"/>
    </xf>
    <xf numFmtId="2" fontId="8" fillId="5" borderId="2" xfId="0" applyNumberFormat="1" applyFont="1" applyFill="1" applyBorder="1" applyAlignment="1" applyProtection="1">
      <alignment horizontal="center"/>
      <protection hidden="1"/>
    </xf>
    <xf numFmtId="0" fontId="8" fillId="5" borderId="2"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6" fillId="4" borderId="16" xfId="3" applyFont="1" applyAlignment="1" applyProtection="1">
      <alignment horizontal="center" vertical="center"/>
      <protection locked="0"/>
    </xf>
    <xf numFmtId="0" fontId="6" fillId="4" borderId="16" xfId="3" applyFont="1" applyAlignment="1" applyProtection="1">
      <alignment horizontal="left" vertical="center"/>
      <protection locked="0"/>
    </xf>
    <xf numFmtId="0" fontId="6" fillId="5" borderId="2" xfId="0" applyFont="1" applyFill="1" applyBorder="1" applyAlignment="1" applyProtection="1">
      <alignment horizontal="center"/>
      <protection hidden="1"/>
    </xf>
    <xf numFmtId="2" fontId="6" fillId="5" borderId="2" xfId="0" applyNumberFormat="1" applyFont="1" applyFill="1" applyBorder="1" applyAlignment="1" applyProtection="1">
      <alignment horizontal="center" vertical="center"/>
      <protection hidden="1"/>
    </xf>
    <xf numFmtId="0" fontId="6" fillId="5" borderId="0" xfId="0" applyFont="1" applyFill="1" applyAlignment="1" applyProtection="1">
      <alignment vertical="top" wrapText="1"/>
      <protection hidden="1"/>
    </xf>
    <xf numFmtId="0" fontId="6" fillId="5" borderId="0" xfId="0" applyFont="1" applyFill="1" applyAlignment="1" applyProtection="1">
      <alignment vertical="top"/>
      <protection hidden="1"/>
    </xf>
    <xf numFmtId="2" fontId="6" fillId="5" borderId="2" xfId="0" applyNumberFormat="1" applyFont="1" applyFill="1" applyBorder="1" applyAlignment="1" applyProtection="1">
      <alignment horizontal="center"/>
      <protection hidden="1"/>
    </xf>
    <xf numFmtId="0" fontId="24" fillId="6" borderId="14" xfId="0" applyFont="1" applyFill="1" applyBorder="1" applyAlignment="1" applyProtection="1">
      <alignment horizontal="right"/>
      <protection hidden="1"/>
    </xf>
    <xf numFmtId="0" fontId="24" fillId="6" borderId="0" xfId="0" applyFont="1" applyFill="1" applyAlignment="1" applyProtection="1">
      <alignment horizontal="right"/>
      <protection hidden="1"/>
    </xf>
    <xf numFmtId="0" fontId="24" fillId="6" borderId="6" xfId="0" applyFont="1" applyFill="1" applyBorder="1" applyAlignment="1" applyProtection="1">
      <alignment horizontal="right"/>
      <protection hidden="1"/>
    </xf>
    <xf numFmtId="0" fontId="24" fillId="6" borderId="7" xfId="0" applyFont="1" applyFill="1" applyBorder="1" applyAlignment="1" applyProtection="1">
      <alignment horizontal="right"/>
      <protection hidden="1"/>
    </xf>
    <xf numFmtId="2" fontId="6" fillId="4" borderId="16" xfId="3" applyNumberFormat="1" applyFont="1" applyProtection="1">
      <protection locked="0"/>
    </xf>
    <xf numFmtId="0" fontId="0" fillId="5" borderId="32" xfId="0" applyFill="1" applyBorder="1" applyProtection="1">
      <protection hidden="1"/>
    </xf>
    <xf numFmtId="0" fontId="6" fillId="5" borderId="26" xfId="0" applyFont="1" applyFill="1" applyBorder="1" applyProtection="1">
      <protection hidden="1"/>
    </xf>
    <xf numFmtId="0" fontId="6" fillId="5" borderId="27" xfId="0" applyFont="1" applyFill="1" applyBorder="1" applyProtection="1">
      <protection hidden="1"/>
    </xf>
    <xf numFmtId="0" fontId="7" fillId="5" borderId="26" xfId="0" applyFont="1" applyFill="1" applyBorder="1" applyProtection="1">
      <protection hidden="1"/>
    </xf>
    <xf numFmtId="0" fontId="8" fillId="5" borderId="2" xfId="0" applyFont="1" applyFill="1" applyBorder="1" applyAlignment="1" applyProtection="1">
      <alignment horizontal="center"/>
      <protection hidden="1"/>
    </xf>
    <xf numFmtId="0" fontId="13" fillId="4" borderId="2" xfId="3" applyFont="1" applyBorder="1" applyProtection="1">
      <protection locked="0"/>
    </xf>
    <xf numFmtId="0" fontId="13" fillId="5" borderId="2" xfId="3" applyFont="1" applyFill="1" applyBorder="1" applyAlignment="1" applyProtection="1">
      <alignment horizontal="left" vertical="center"/>
      <protection hidden="1"/>
    </xf>
    <xf numFmtId="0" fontId="18" fillId="5" borderId="2" xfId="3" applyFont="1" applyFill="1" applyBorder="1" applyAlignment="1" applyProtection="1">
      <alignment horizontal="left"/>
      <protection hidden="1"/>
    </xf>
    <xf numFmtId="0" fontId="6" fillId="5" borderId="2" xfId="3" applyFont="1" applyFill="1" applyBorder="1" applyAlignment="1" applyProtection="1">
      <alignment horizontal="left"/>
      <protection hidden="1"/>
    </xf>
    <xf numFmtId="0" fontId="6" fillId="5" borderId="12" xfId="0" applyFont="1" applyFill="1" applyBorder="1" applyProtection="1">
      <protection hidden="1"/>
    </xf>
    <xf numFmtId="0" fontId="6" fillId="5" borderId="11" xfId="0" applyFont="1" applyFill="1" applyBorder="1" applyAlignment="1" applyProtection="1">
      <alignment horizontal="center"/>
      <protection hidden="1"/>
    </xf>
    <xf numFmtId="0" fontId="6" fillId="5" borderId="9" xfId="0" applyFont="1" applyFill="1" applyBorder="1" applyAlignment="1" applyProtection="1">
      <alignment horizontal="right"/>
      <protection hidden="1"/>
    </xf>
    <xf numFmtId="0" fontId="10" fillId="6" borderId="2" xfId="0" applyFont="1" applyFill="1" applyBorder="1" applyAlignment="1" applyProtection="1">
      <alignment horizontal="right"/>
      <protection hidden="1"/>
    </xf>
    <xf numFmtId="0" fontId="10" fillId="6" borderId="2" xfId="0" applyFont="1" applyFill="1" applyBorder="1" applyAlignment="1" applyProtection="1">
      <alignment horizontal="center"/>
      <protection hidden="1"/>
    </xf>
    <xf numFmtId="0" fontId="27" fillId="5" borderId="4" xfId="0" applyFont="1" applyFill="1" applyBorder="1" applyProtection="1">
      <protection hidden="1"/>
    </xf>
    <xf numFmtId="2" fontId="18" fillId="4" borderId="16" xfId="3" applyNumberFormat="1" applyFont="1" applyProtection="1">
      <protection locked="0"/>
    </xf>
    <xf numFmtId="164" fontId="6" fillId="4" borderId="16" xfId="3" applyNumberFormat="1" applyFont="1" applyAlignment="1" applyProtection="1">
      <alignment horizontal="center" vertical="center"/>
      <protection locked="0"/>
    </xf>
    <xf numFmtId="0" fontId="6" fillId="5" borderId="2" xfId="0" applyFont="1" applyFill="1" applyBorder="1" applyAlignment="1" applyProtection="1">
      <alignment horizontal="center" vertical="center" wrapText="1"/>
      <protection hidden="1"/>
    </xf>
    <xf numFmtId="0" fontId="6" fillId="5" borderId="2" xfId="0" applyFont="1" applyFill="1" applyBorder="1" applyAlignment="1" applyProtection="1">
      <alignment horizontal="justify" vertical="center" wrapText="1"/>
      <protection hidden="1"/>
    </xf>
    <xf numFmtId="0" fontId="14" fillId="5" borderId="13" xfId="0" applyFont="1" applyFill="1" applyBorder="1" applyAlignment="1">
      <alignment horizontal="justify" vertical="center" wrapText="1"/>
    </xf>
    <xf numFmtId="0" fontId="17" fillId="5" borderId="13" xfId="0" applyFont="1" applyFill="1" applyBorder="1" applyAlignment="1">
      <alignment horizontal="center" vertical="center" wrapText="1"/>
    </xf>
    <xf numFmtId="0" fontId="14" fillId="5" borderId="48" xfId="0" applyFont="1" applyFill="1" applyBorder="1" applyAlignment="1">
      <alignment horizontal="center" vertical="center" wrapText="1"/>
    </xf>
    <xf numFmtId="0" fontId="14" fillId="5" borderId="2" xfId="0" applyFont="1" applyFill="1" applyBorder="1" applyAlignment="1">
      <alignment horizontal="justify" vertical="center" wrapText="1"/>
    </xf>
    <xf numFmtId="0" fontId="17" fillId="5" borderId="2"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47" xfId="0" applyFont="1" applyFill="1" applyBorder="1" applyAlignment="1">
      <alignment horizontal="justify" vertical="center" wrapText="1"/>
    </xf>
    <xf numFmtId="0" fontId="17" fillId="5" borderId="47" xfId="0" applyFont="1" applyFill="1" applyBorder="1" applyAlignment="1">
      <alignment horizontal="center" vertical="center" wrapText="1"/>
    </xf>
    <xf numFmtId="0" fontId="14" fillId="5" borderId="49" xfId="0" applyFont="1" applyFill="1" applyBorder="1" applyAlignment="1">
      <alignment horizontal="center" vertical="center" wrapText="1"/>
    </xf>
    <xf numFmtId="0" fontId="17" fillId="5" borderId="2" xfId="0" applyFont="1" applyFill="1" applyBorder="1" applyAlignment="1">
      <alignment horizontal="justify" vertical="center" wrapText="1"/>
    </xf>
    <xf numFmtId="0" fontId="14" fillId="5" borderId="13" xfId="0" applyFont="1" applyFill="1" applyBorder="1" applyAlignment="1">
      <alignment horizontal="center" vertical="center"/>
    </xf>
    <xf numFmtId="0" fontId="14"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4" fillId="5" borderId="47" xfId="0" applyFont="1" applyFill="1" applyBorder="1" applyAlignment="1">
      <alignment horizontal="center" vertical="center"/>
    </xf>
    <xf numFmtId="0" fontId="14" fillId="5" borderId="2" xfId="0" applyFont="1" applyFill="1" applyBorder="1" applyAlignment="1">
      <alignment horizontal="center" vertical="center" wrapText="1"/>
    </xf>
    <xf numFmtId="0" fontId="7" fillId="5" borderId="0" xfId="0" applyFont="1" applyFill="1" applyProtection="1">
      <protection locked="0"/>
    </xf>
    <xf numFmtId="0" fontId="7" fillId="5" borderId="27" xfId="0" applyFont="1" applyFill="1" applyBorder="1" applyProtection="1">
      <protection locked="0"/>
    </xf>
    <xf numFmtId="0" fontId="21" fillId="5" borderId="31" xfId="0" applyFont="1" applyFill="1" applyBorder="1" applyAlignment="1" applyProtection="1">
      <alignment horizontal="center" vertical="center" textRotation="90"/>
      <protection hidden="1"/>
    </xf>
    <xf numFmtId="0" fontId="21" fillId="5" borderId="26" xfId="0" applyFont="1" applyFill="1" applyBorder="1" applyAlignment="1" applyProtection="1">
      <alignment horizontal="center" vertical="center" textRotation="90"/>
      <protection hidden="1"/>
    </xf>
    <xf numFmtId="0" fontId="21" fillId="5" borderId="28" xfId="0" applyFont="1" applyFill="1" applyBorder="1" applyAlignment="1" applyProtection="1">
      <alignment horizontal="center" vertical="center" textRotation="90"/>
      <protection hidden="1"/>
    </xf>
    <xf numFmtId="0" fontId="21" fillId="5" borderId="33" xfId="0" applyFont="1" applyFill="1" applyBorder="1" applyAlignment="1" applyProtection="1">
      <alignment horizontal="center" vertical="center" textRotation="90"/>
      <protection hidden="1"/>
    </xf>
    <xf numFmtId="0" fontId="21" fillId="5" borderId="27" xfId="0" applyFont="1" applyFill="1" applyBorder="1" applyAlignment="1" applyProtection="1">
      <alignment horizontal="center" vertical="center" textRotation="90"/>
      <protection hidden="1"/>
    </xf>
    <xf numFmtId="0" fontId="21" fillId="5" borderId="30" xfId="0" applyFont="1" applyFill="1" applyBorder="1" applyAlignment="1" applyProtection="1">
      <alignment horizontal="center" vertical="center" textRotation="90"/>
      <protection hidden="1"/>
    </xf>
    <xf numFmtId="0" fontId="20" fillId="3" borderId="17" xfId="3" applyFont="1" applyFill="1" applyBorder="1" applyAlignment="1" applyProtection="1">
      <alignment horizontal="center" vertical="center"/>
      <protection hidden="1"/>
    </xf>
    <xf numFmtId="0" fontId="20" fillId="3" borderId="18" xfId="3" applyFont="1" applyFill="1" applyBorder="1" applyAlignment="1" applyProtection="1">
      <alignment horizontal="center" vertical="center"/>
      <protection hidden="1"/>
    </xf>
    <xf numFmtId="0" fontId="22" fillId="5" borderId="0" xfId="0" applyFont="1" applyFill="1" applyAlignment="1" applyProtection="1">
      <alignment horizontal="center" vertical="center" wrapText="1"/>
      <protection hidden="1"/>
    </xf>
    <xf numFmtId="0" fontId="22" fillId="5" borderId="29" xfId="0" applyFont="1" applyFill="1" applyBorder="1" applyAlignment="1" applyProtection="1">
      <alignment horizontal="center" vertical="center" wrapText="1"/>
      <protection hidden="1"/>
    </xf>
    <xf numFmtId="0" fontId="3" fillId="5" borderId="21" xfId="0" applyFont="1" applyFill="1" applyBorder="1" applyAlignment="1" applyProtection="1">
      <alignment horizontal="center" vertical="center"/>
      <protection hidden="1"/>
    </xf>
    <xf numFmtId="0" fontId="3" fillId="5" borderId="22" xfId="0" applyFont="1" applyFill="1" applyBorder="1" applyAlignment="1" applyProtection="1">
      <alignment horizontal="center" vertical="center"/>
      <protection hidden="1"/>
    </xf>
    <xf numFmtId="0" fontId="3" fillId="5" borderId="23" xfId="0" applyFont="1" applyFill="1" applyBorder="1" applyAlignment="1" applyProtection="1">
      <alignment horizontal="center" vertical="center"/>
      <protection hidden="1"/>
    </xf>
    <xf numFmtId="0" fontId="3" fillId="5" borderId="24" xfId="0" applyFont="1" applyFill="1" applyBorder="1" applyAlignment="1" applyProtection="1">
      <alignment horizontal="center" vertical="center" wrapText="1"/>
      <protection hidden="1"/>
    </xf>
    <xf numFmtId="0" fontId="3" fillId="5" borderId="19" xfId="0" applyFont="1" applyFill="1" applyBorder="1" applyAlignment="1" applyProtection="1">
      <alignment horizontal="center" vertical="center" wrapText="1"/>
      <protection hidden="1"/>
    </xf>
    <xf numFmtId="0" fontId="3" fillId="5" borderId="25" xfId="0" applyFont="1" applyFill="1" applyBorder="1" applyAlignment="1" applyProtection="1">
      <alignment horizontal="center" vertical="center" wrapText="1"/>
      <protection hidden="1"/>
    </xf>
    <xf numFmtId="0" fontId="5" fillId="5" borderId="0" xfId="0" applyFont="1" applyFill="1" applyAlignment="1" applyProtection="1">
      <alignment horizontal="left" vertical="top" wrapText="1"/>
      <protection hidden="1"/>
    </xf>
    <xf numFmtId="0" fontId="5" fillId="5" borderId="27" xfId="0" applyFont="1" applyFill="1" applyBorder="1" applyAlignment="1" applyProtection="1">
      <alignment horizontal="left" vertical="top" wrapText="1"/>
      <protection hidden="1"/>
    </xf>
    <xf numFmtId="0" fontId="5" fillId="5" borderId="29" xfId="0" applyFont="1" applyFill="1" applyBorder="1" applyAlignment="1" applyProtection="1">
      <alignment horizontal="left" vertical="top" wrapText="1"/>
      <protection hidden="1"/>
    </xf>
    <xf numFmtId="0" fontId="5" fillId="5" borderId="30" xfId="0" applyFont="1" applyFill="1" applyBorder="1" applyAlignment="1" applyProtection="1">
      <alignment horizontal="left" vertical="top" wrapText="1"/>
      <protection hidden="1"/>
    </xf>
    <xf numFmtId="0" fontId="11" fillId="6" borderId="9" xfId="0" applyFont="1" applyFill="1" applyBorder="1" applyAlignment="1" applyProtection="1">
      <alignment horizontal="center" vertical="center" wrapText="1"/>
      <protection hidden="1"/>
    </xf>
    <xf numFmtId="0" fontId="11" fillId="6" borderId="10" xfId="0" applyFont="1" applyFill="1" applyBorder="1" applyAlignment="1" applyProtection="1">
      <alignment horizontal="center" vertical="center" wrapText="1"/>
      <protection hidden="1"/>
    </xf>
    <xf numFmtId="0" fontId="11" fillId="6" borderId="11" xfId="0" applyFont="1" applyFill="1" applyBorder="1" applyAlignment="1" applyProtection="1">
      <alignment horizontal="center" vertical="center" wrapText="1"/>
      <protection hidden="1"/>
    </xf>
    <xf numFmtId="0" fontId="20" fillId="5" borderId="14" xfId="0" applyFont="1" applyFill="1" applyBorder="1" applyAlignment="1" applyProtection="1">
      <alignment horizontal="center"/>
      <protection hidden="1"/>
    </xf>
    <xf numFmtId="0" fontId="20" fillId="5" borderId="0" xfId="0" applyFont="1" applyFill="1" applyAlignment="1" applyProtection="1">
      <alignment horizontal="center"/>
      <protection hidden="1"/>
    </xf>
    <xf numFmtId="0" fontId="20" fillId="5" borderId="15" xfId="0" applyFont="1" applyFill="1" applyBorder="1" applyAlignment="1" applyProtection="1">
      <alignment horizontal="center"/>
      <protection hidden="1"/>
    </xf>
    <xf numFmtId="0" fontId="8" fillId="5" borderId="14" xfId="0" applyFont="1" applyFill="1" applyBorder="1" applyAlignment="1" applyProtection="1">
      <alignment horizontal="center"/>
      <protection hidden="1"/>
    </xf>
    <xf numFmtId="0" fontId="8" fillId="5" borderId="0" xfId="0" applyFont="1" applyFill="1" applyAlignment="1" applyProtection="1">
      <alignment horizontal="center"/>
      <protection hidden="1"/>
    </xf>
    <xf numFmtId="0" fontId="8" fillId="5" borderId="15" xfId="0" applyFont="1" applyFill="1" applyBorder="1" applyAlignment="1" applyProtection="1">
      <alignment horizontal="center"/>
      <protection hidden="1"/>
    </xf>
    <xf numFmtId="0" fontId="13" fillId="4" borderId="9" xfId="3" applyFont="1" applyBorder="1" applyAlignment="1" applyProtection="1">
      <alignment horizontal="left"/>
      <protection locked="0"/>
    </xf>
    <xf numFmtId="0" fontId="13" fillId="4" borderId="10" xfId="3" applyFont="1" applyBorder="1" applyAlignment="1" applyProtection="1">
      <alignment horizontal="left"/>
      <protection locked="0"/>
    </xf>
    <xf numFmtId="0" fontId="13" fillId="4" borderId="11" xfId="3" applyFont="1" applyBorder="1" applyAlignment="1" applyProtection="1">
      <alignment horizontal="left"/>
      <protection locked="0"/>
    </xf>
    <xf numFmtId="0" fontId="7" fillId="5" borderId="37" xfId="0" applyFont="1" applyFill="1" applyBorder="1" applyAlignment="1" applyProtection="1">
      <alignment horizontal="left"/>
      <protection hidden="1"/>
    </xf>
    <xf numFmtId="0" fontId="7" fillId="5" borderId="9" xfId="0" applyFont="1" applyFill="1" applyBorder="1" applyAlignment="1" applyProtection="1">
      <alignment horizontal="left"/>
      <protection hidden="1"/>
    </xf>
    <xf numFmtId="0" fontId="13" fillId="4" borderId="41" xfId="3" applyFont="1" applyBorder="1" applyAlignment="1" applyProtection="1">
      <alignment horizontal="left"/>
      <protection locked="0"/>
    </xf>
    <xf numFmtId="0" fontId="7" fillId="5" borderId="44" xfId="0" applyFont="1" applyFill="1" applyBorder="1" applyAlignment="1" applyProtection="1">
      <alignment horizontal="left"/>
      <protection hidden="1"/>
    </xf>
    <xf numFmtId="0" fontId="7" fillId="5" borderId="12" xfId="0" applyFont="1" applyFill="1" applyBorder="1" applyAlignment="1" applyProtection="1">
      <alignment horizontal="left"/>
      <protection hidden="1"/>
    </xf>
    <xf numFmtId="0" fontId="7" fillId="5" borderId="45" xfId="0" applyFont="1" applyFill="1" applyBorder="1" applyAlignment="1" applyProtection="1">
      <alignment horizontal="left"/>
      <protection hidden="1"/>
    </xf>
    <xf numFmtId="0" fontId="7" fillId="5" borderId="46" xfId="0" applyFont="1" applyFill="1" applyBorder="1" applyAlignment="1" applyProtection="1">
      <alignment horizontal="left"/>
      <protection hidden="1"/>
    </xf>
    <xf numFmtId="0" fontId="13" fillId="4" borderId="3" xfId="3" applyFont="1" applyBorder="1" applyAlignment="1" applyProtection="1">
      <alignment horizontal="left"/>
      <protection locked="0"/>
    </xf>
    <xf numFmtId="0" fontId="13" fillId="4" borderId="4" xfId="3" applyFont="1" applyBorder="1" applyAlignment="1" applyProtection="1">
      <alignment horizontal="left"/>
      <protection locked="0"/>
    </xf>
    <xf numFmtId="0" fontId="13" fillId="4" borderId="42" xfId="3" applyFont="1" applyBorder="1" applyAlignment="1" applyProtection="1">
      <alignment horizontal="left"/>
      <protection locked="0"/>
    </xf>
    <xf numFmtId="0" fontId="13" fillId="4" borderId="14" xfId="3" applyFont="1" applyBorder="1" applyAlignment="1" applyProtection="1">
      <alignment horizontal="left"/>
      <protection locked="0"/>
    </xf>
    <xf numFmtId="0" fontId="13" fillId="4" borderId="0" xfId="3" applyFont="1" applyBorder="1" applyAlignment="1" applyProtection="1">
      <alignment horizontal="left"/>
      <protection locked="0"/>
    </xf>
    <xf numFmtId="0" fontId="13" fillId="4" borderId="27" xfId="3" applyFont="1" applyBorder="1" applyAlignment="1" applyProtection="1">
      <alignment horizontal="left"/>
      <protection locked="0"/>
    </xf>
    <xf numFmtId="0" fontId="13" fillId="4" borderId="6" xfId="3" applyFont="1" applyBorder="1" applyAlignment="1" applyProtection="1">
      <alignment horizontal="left"/>
      <protection locked="0"/>
    </xf>
    <xf numFmtId="0" fontId="13" fillId="4" borderId="7" xfId="3" applyFont="1" applyBorder="1" applyAlignment="1" applyProtection="1">
      <alignment horizontal="left"/>
      <protection locked="0"/>
    </xf>
    <xf numFmtId="0" fontId="13" fillId="4" borderId="43" xfId="3" applyFont="1" applyBorder="1" applyAlignment="1" applyProtection="1">
      <alignment horizontal="left"/>
      <protection locked="0"/>
    </xf>
    <xf numFmtId="0" fontId="23" fillId="6" borderId="34" xfId="0" applyFont="1" applyFill="1" applyBorder="1" applyAlignment="1" applyProtection="1">
      <alignment horizontal="center" vertical="center" wrapText="1"/>
      <protection hidden="1"/>
    </xf>
    <xf numFmtId="0" fontId="23" fillId="6" borderId="35" xfId="0" applyFont="1" applyFill="1" applyBorder="1" applyAlignment="1" applyProtection="1">
      <alignment horizontal="center" vertical="center" wrapText="1"/>
      <protection hidden="1"/>
    </xf>
    <xf numFmtId="0" fontId="23" fillId="6" borderId="36" xfId="0" applyFont="1" applyFill="1" applyBorder="1" applyAlignment="1" applyProtection="1">
      <alignment horizontal="center" vertical="center" wrapText="1"/>
      <protection hidden="1"/>
    </xf>
    <xf numFmtId="0" fontId="4" fillId="5" borderId="26" xfId="0" applyFont="1" applyFill="1" applyBorder="1" applyAlignment="1" applyProtection="1">
      <alignment horizontal="center" vertical="center"/>
      <protection hidden="1"/>
    </xf>
    <xf numFmtId="0" fontId="4" fillId="5" borderId="0" xfId="0" applyFont="1" applyFill="1" applyAlignment="1" applyProtection="1">
      <alignment horizontal="center" vertical="center"/>
      <protection hidden="1"/>
    </xf>
    <xf numFmtId="0" fontId="4" fillId="5" borderId="27" xfId="0" applyFont="1" applyFill="1" applyBorder="1" applyAlignment="1" applyProtection="1">
      <alignment horizontal="center" vertical="center"/>
      <protection hidden="1"/>
    </xf>
    <xf numFmtId="0" fontId="11" fillId="6" borderId="37" xfId="0" applyFont="1" applyFill="1" applyBorder="1" applyAlignment="1" applyProtection="1">
      <alignment horizontal="center"/>
      <protection hidden="1"/>
    </xf>
    <xf numFmtId="0" fontId="11" fillId="6" borderId="2" xfId="0" applyFont="1" applyFill="1" applyBorder="1" applyAlignment="1" applyProtection="1">
      <alignment horizontal="center"/>
      <protection hidden="1"/>
    </xf>
    <xf numFmtId="0" fontId="11" fillId="6" borderId="38" xfId="0" applyFont="1" applyFill="1" applyBorder="1" applyAlignment="1" applyProtection="1">
      <alignment horizontal="center"/>
      <protection hidden="1"/>
    </xf>
    <xf numFmtId="0" fontId="7" fillId="5" borderId="39" xfId="0" applyFont="1" applyFill="1" applyBorder="1" applyAlignment="1" applyProtection="1">
      <alignment horizontal="left" wrapText="1"/>
      <protection hidden="1"/>
    </xf>
    <xf numFmtId="0" fontId="7" fillId="5" borderId="13" xfId="0" applyFont="1" applyFill="1" applyBorder="1" applyAlignment="1" applyProtection="1">
      <alignment horizontal="left" wrapText="1"/>
      <protection hidden="1"/>
    </xf>
    <xf numFmtId="0" fontId="13" fillId="4" borderId="20" xfId="3" applyFont="1" applyBorder="1" applyAlignment="1" applyProtection="1">
      <alignment horizontal="center" wrapText="1"/>
      <protection locked="0"/>
    </xf>
    <xf numFmtId="0" fontId="13" fillId="4" borderId="40" xfId="3" applyFont="1" applyBorder="1" applyAlignment="1" applyProtection="1">
      <alignment horizontal="center" wrapText="1"/>
      <protection locked="0"/>
    </xf>
    <xf numFmtId="0" fontId="26" fillId="5" borderId="0" xfId="0" applyFont="1" applyFill="1" applyAlignment="1" applyProtection="1">
      <alignment horizontal="center" vertical="center"/>
      <protection hidden="1"/>
    </xf>
    <xf numFmtId="0" fontId="18" fillId="5" borderId="9" xfId="3" applyFont="1" applyFill="1" applyBorder="1" applyAlignment="1" applyProtection="1">
      <alignment horizontal="left"/>
      <protection hidden="1"/>
    </xf>
    <xf numFmtId="0" fontId="18" fillId="5" borderId="10" xfId="3" applyFont="1" applyFill="1" applyBorder="1" applyAlignment="1" applyProtection="1">
      <alignment horizontal="left"/>
      <protection hidden="1"/>
    </xf>
    <xf numFmtId="0" fontId="18" fillId="5" borderId="11" xfId="3" applyFont="1" applyFill="1" applyBorder="1" applyAlignment="1" applyProtection="1">
      <alignment horizontal="left"/>
      <protection hidden="1"/>
    </xf>
    <xf numFmtId="0" fontId="30" fillId="6" borderId="0" xfId="0" applyFont="1" applyFill="1" applyAlignment="1" applyProtection="1">
      <alignment horizontal="center"/>
      <protection hidden="1"/>
    </xf>
    <xf numFmtId="0" fontId="29" fillId="6" borderId="6" xfId="0" applyFont="1" applyFill="1" applyBorder="1" applyAlignment="1" applyProtection="1">
      <alignment horizontal="center" vertical="center" wrapText="1"/>
      <protection hidden="1"/>
    </xf>
    <xf numFmtId="0" fontId="29" fillId="6" borderId="7" xfId="0" applyFont="1" applyFill="1" applyBorder="1" applyAlignment="1" applyProtection="1">
      <alignment horizontal="center" vertical="center" wrapText="1"/>
      <protection hidden="1"/>
    </xf>
    <xf numFmtId="0" fontId="29" fillId="6" borderId="0" xfId="0" applyFont="1" applyFill="1" applyAlignment="1" applyProtection="1">
      <alignment horizontal="center"/>
      <protection hidden="1"/>
    </xf>
    <xf numFmtId="0" fontId="24" fillId="6" borderId="9" xfId="0" applyFont="1" applyFill="1" applyBorder="1" applyAlignment="1" applyProtection="1">
      <alignment horizontal="right"/>
      <protection hidden="1"/>
    </xf>
    <xf numFmtId="0" fontId="24" fillId="6" borderId="10" xfId="0" applyFont="1" applyFill="1" applyBorder="1" applyAlignment="1" applyProtection="1">
      <alignment horizontal="right"/>
      <protection hidden="1"/>
    </xf>
    <xf numFmtId="0" fontId="24" fillId="6" borderId="11" xfId="0" applyFont="1" applyFill="1" applyBorder="1" applyAlignment="1" applyProtection="1">
      <alignment horizontal="right"/>
      <protection hidden="1"/>
    </xf>
    <xf numFmtId="0" fontId="24" fillId="6" borderId="2" xfId="0" applyFont="1" applyFill="1" applyBorder="1" applyAlignment="1" applyProtection="1">
      <alignment horizontal="right"/>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top"/>
      <protection hidden="1"/>
    </xf>
    <xf numFmtId="0" fontId="6" fillId="5" borderId="0" xfId="0" applyFont="1" applyFill="1" applyAlignment="1" applyProtection="1">
      <alignment horizontal="left" vertical="top" wrapText="1"/>
      <protection hidden="1"/>
    </xf>
    <xf numFmtId="0" fontId="25" fillId="5" borderId="0" xfId="0" applyFont="1" applyFill="1" applyAlignment="1" applyProtection="1">
      <alignment horizontal="center" vertical="center"/>
      <protection hidden="1"/>
    </xf>
    <xf numFmtId="0" fontId="9" fillId="6" borderId="4" xfId="0" applyFont="1" applyFill="1" applyBorder="1" applyAlignment="1" applyProtection="1">
      <alignment horizontal="right"/>
      <protection hidden="1"/>
    </xf>
    <xf numFmtId="0" fontId="9" fillId="6" borderId="5" xfId="0" applyFont="1" applyFill="1" applyBorder="1" applyAlignment="1" applyProtection="1">
      <alignment horizontal="right"/>
      <protection hidden="1"/>
    </xf>
    <xf numFmtId="0" fontId="9" fillId="6" borderId="0" xfId="0" applyFont="1" applyFill="1" applyAlignment="1" applyProtection="1">
      <alignment horizontal="right"/>
      <protection hidden="1"/>
    </xf>
    <xf numFmtId="0" fontId="9" fillId="6" borderId="15" xfId="0" applyFont="1" applyFill="1" applyBorder="1" applyAlignment="1" applyProtection="1">
      <alignment horizontal="right"/>
      <protection hidden="1"/>
    </xf>
    <xf numFmtId="0" fontId="29" fillId="6" borderId="2" xfId="0" applyFont="1" applyFill="1" applyBorder="1" applyAlignment="1" applyProtection="1">
      <alignment horizontal="center" vertical="center" wrapText="1"/>
      <protection hidden="1"/>
    </xf>
    <xf numFmtId="0" fontId="10" fillId="6" borderId="2" xfId="0" applyFont="1" applyFill="1" applyBorder="1" applyAlignment="1" applyProtection="1">
      <alignment horizontal="center"/>
      <protection hidden="1"/>
    </xf>
    <xf numFmtId="0" fontId="10" fillId="6" borderId="9" xfId="0" applyFont="1" applyFill="1" applyBorder="1" applyAlignment="1" applyProtection="1">
      <alignment horizontal="left"/>
      <protection hidden="1"/>
    </xf>
    <xf numFmtId="0" fontId="10" fillId="6"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wrapText="1"/>
      <protection hidden="1"/>
    </xf>
    <xf numFmtId="0" fontId="6" fillId="5" borderId="12" xfId="0" applyFont="1" applyFill="1" applyBorder="1" applyAlignment="1" applyProtection="1">
      <alignment horizontal="center" vertical="center"/>
      <protection hidden="1"/>
    </xf>
    <xf numFmtId="0" fontId="6" fillId="5" borderId="13" xfId="0" applyFont="1" applyFill="1" applyBorder="1" applyAlignment="1" applyProtection="1">
      <alignment horizontal="center" vertical="center"/>
      <protection hidden="1"/>
    </xf>
    <xf numFmtId="0" fontId="6" fillId="5" borderId="9" xfId="0" applyFont="1" applyFill="1" applyBorder="1" applyAlignment="1" applyProtection="1">
      <alignment horizontal="left" vertical="center" wrapText="1"/>
      <protection hidden="1"/>
    </xf>
    <xf numFmtId="0" fontId="6" fillId="5" borderId="11" xfId="0" applyFont="1" applyFill="1" applyBorder="1" applyAlignment="1" applyProtection="1">
      <alignment horizontal="left" vertical="center" wrapText="1"/>
      <protection hidden="1"/>
    </xf>
    <xf numFmtId="0" fontId="9" fillId="6" borderId="2" xfId="0" applyFont="1" applyFill="1" applyBorder="1" applyAlignment="1" applyProtection="1">
      <alignment horizontal="left"/>
      <protection hidden="1"/>
    </xf>
    <xf numFmtId="0" fontId="6" fillId="5" borderId="9" xfId="0" applyFont="1" applyFill="1" applyBorder="1" applyAlignment="1" applyProtection="1">
      <alignment horizontal="left"/>
      <protection hidden="1"/>
    </xf>
    <xf numFmtId="0" fontId="6" fillId="5"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protection hidden="1"/>
    </xf>
    <xf numFmtId="0" fontId="29" fillId="6" borderId="2" xfId="0" applyFont="1" applyFill="1" applyBorder="1" applyAlignment="1" applyProtection="1">
      <alignment horizontal="center"/>
      <protection hidden="1"/>
    </xf>
    <xf numFmtId="0" fontId="8" fillId="5" borderId="9" xfId="0" applyFont="1" applyFill="1" applyBorder="1" applyAlignment="1" applyProtection="1">
      <alignment horizontal="center"/>
      <protection hidden="1"/>
    </xf>
    <xf numFmtId="0" fontId="8" fillId="5" borderId="11" xfId="0" applyFont="1" applyFill="1" applyBorder="1" applyAlignment="1" applyProtection="1">
      <alignment horizontal="center"/>
      <protection hidden="1"/>
    </xf>
  </cellXfs>
  <cellStyles count="4">
    <cellStyle name="Input" xfId="1" builtinId="20"/>
    <cellStyle name="Normal" xfId="0" builtinId="0"/>
    <cellStyle name="Normal 4" xfId="2" xr:uid="{FAB2F101-47AB-440E-9E95-9FD5E41EEDCB}"/>
    <cellStyle name="Note" xfId="3" builtin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Name of Bidder'!A1"/></Relationships>
</file>

<file path=xl/drawings/_rels/drawing2.xml.rels><?xml version="1.0" encoding="UTF-8" standalone="yes"?>
<Relationships xmlns="http://schemas.openxmlformats.org/package/2006/relationships"><Relationship Id="rId1" Type="http://schemas.openxmlformats.org/officeDocument/2006/relationships/hyperlink" Target="#'Sch-1'!A1"/></Relationships>
</file>

<file path=xl/drawings/_rels/drawing3.xml.rels><?xml version="1.0" encoding="UTF-8" standalone="yes"?>
<Relationships xmlns="http://schemas.openxmlformats.org/package/2006/relationships"><Relationship Id="rId1" Type="http://schemas.openxmlformats.org/officeDocument/2006/relationships/hyperlink" Target="#'Sch-2'!A1"/></Relationships>
</file>

<file path=xl/drawings/_rels/drawing4.xml.rels><?xml version="1.0" encoding="UTF-8" standalone="yes"?>
<Relationships xmlns="http://schemas.openxmlformats.org/package/2006/relationships"><Relationship Id="rId1" Type="http://schemas.openxmlformats.org/officeDocument/2006/relationships/hyperlink" Target="#'Sch-3'!A1"/></Relationships>
</file>

<file path=xl/drawings/_rels/drawing5.xml.rels><?xml version="1.0" encoding="UTF-8" standalone="yes"?>
<Relationships xmlns="http://schemas.openxmlformats.org/package/2006/relationships"><Relationship Id="rId1" Type="http://schemas.openxmlformats.org/officeDocument/2006/relationships/hyperlink" Target="#'Sch-4'!A1"/></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50800</xdr:rowOff>
    </xdr:from>
    <xdr:to>
      <xdr:col>5</xdr:col>
      <xdr:colOff>472440</xdr:colOff>
      <xdr:row>2</xdr:row>
      <xdr:rowOff>143510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5C3EE19-BA3A-BD70-A1A0-94239C383387}"/>
            </a:ext>
          </a:extLst>
        </xdr:cNvPr>
        <xdr:cNvSpPr/>
      </xdr:nvSpPr>
      <xdr:spPr>
        <a:xfrm>
          <a:off x="5568950" y="50800"/>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to Proceed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246529</xdr:colOff>
      <xdr:row>0</xdr:row>
      <xdr:rowOff>171823</xdr:rowOff>
    </xdr:from>
    <xdr:to>
      <xdr:col>8</xdr:col>
      <xdr:colOff>484393</xdr:colOff>
      <xdr:row>3</xdr:row>
      <xdr:rowOff>23607</xdr:rowOff>
    </xdr:to>
    <xdr:sp macro="" textlink="">
      <xdr:nvSpPr>
        <xdr:cNvPr id="3" name="Arrow: Right 2">
          <a:hlinkClick xmlns:r="http://schemas.openxmlformats.org/officeDocument/2006/relationships" r:id="rId1" tooltip="Click to Proceed"/>
          <a:extLst>
            <a:ext uri="{FF2B5EF4-FFF2-40B4-BE49-F238E27FC236}">
              <a16:creationId xmlns:a16="http://schemas.microsoft.com/office/drawing/2014/main" id="{4EFB8D8D-BB84-5E99-58B8-5AB3A2112E1A}"/>
            </a:ext>
          </a:extLst>
        </xdr:cNvPr>
        <xdr:cNvSpPr/>
      </xdr:nvSpPr>
      <xdr:spPr>
        <a:xfrm>
          <a:off x="7978588" y="171823"/>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Sch-1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2</xdr:row>
      <xdr:rowOff>0</xdr:rowOff>
    </xdr:from>
    <xdr:to>
      <xdr:col>12</xdr:col>
      <xdr:colOff>233245</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04FBE4C9-1167-4C20-950D-0A5E565D54B4}"/>
            </a:ext>
          </a:extLst>
        </xdr:cNvPr>
        <xdr:cNvSpPr/>
      </xdr:nvSpPr>
      <xdr:spPr>
        <a:xfrm>
          <a:off x="19823545"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Sch-2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241493</xdr:colOff>
      <xdr:row>6</xdr:row>
      <xdr:rowOff>23234</xdr:rowOff>
    </xdr:to>
    <xdr:sp macro="" textlink="">
      <xdr:nvSpPr>
        <xdr:cNvPr id="2" name="Arrow: Right 1">
          <a:hlinkClick xmlns:r="http://schemas.openxmlformats.org/officeDocument/2006/relationships" r:id="rId1" tooltip="Click to proceed to Sch-3"/>
          <a:extLst>
            <a:ext uri="{FF2B5EF4-FFF2-40B4-BE49-F238E27FC236}">
              <a16:creationId xmlns:a16="http://schemas.microsoft.com/office/drawing/2014/main" id="{6E6173ED-FDA9-4529-92AE-D7D7A91E5B87}"/>
            </a:ext>
          </a:extLst>
        </xdr:cNvPr>
        <xdr:cNvSpPr/>
      </xdr:nvSpPr>
      <xdr:spPr>
        <a:xfrm>
          <a:off x="19086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0</xdr:rowOff>
    </xdr:from>
    <xdr:to>
      <xdr:col>7</xdr:col>
      <xdr:colOff>229398</xdr:colOff>
      <xdr:row>3</xdr:row>
      <xdr:rowOff>160817</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7500704-4975-4767-B647-0AEBE491C062}"/>
            </a:ext>
          </a:extLst>
        </xdr:cNvPr>
        <xdr:cNvSpPr/>
      </xdr:nvSpPr>
      <xdr:spPr>
        <a:xfrm>
          <a:off x="10784417" y="359833"/>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Sch-4</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DBEF5-DAFF-4BC3-AAD8-8037C5FEEFED}">
  <dimension ref="B1:H32"/>
  <sheetViews>
    <sheetView workbookViewId="0">
      <selection activeCell="B3" sqref="B3"/>
    </sheetView>
  </sheetViews>
  <sheetFormatPr defaultRowHeight="14.5" x14ac:dyDescent="0.35"/>
  <cols>
    <col min="1" max="2" width="15.81640625" bestFit="1" customWidth="1"/>
    <col min="5" max="5" width="9.90625" bestFit="1" customWidth="1"/>
  </cols>
  <sheetData>
    <row r="1" spans="2:8" x14ac:dyDescent="0.35">
      <c r="B1" s="1" t="s">
        <v>39</v>
      </c>
      <c r="D1" s="1" t="s">
        <v>40</v>
      </c>
      <c r="E1" s="1" t="s">
        <v>41</v>
      </c>
      <c r="F1" s="1" t="s">
        <v>54</v>
      </c>
      <c r="H1" s="1" t="s">
        <v>73</v>
      </c>
    </row>
    <row r="2" spans="2:8" x14ac:dyDescent="0.35">
      <c r="B2" t="s">
        <v>38</v>
      </c>
      <c r="D2">
        <v>1</v>
      </c>
      <c r="E2" t="s">
        <v>42</v>
      </c>
      <c r="F2">
        <v>2023</v>
      </c>
      <c r="H2" s="2">
        <v>0</v>
      </c>
    </row>
    <row r="3" spans="2:8" x14ac:dyDescent="0.35">
      <c r="D3">
        <v>2</v>
      </c>
      <c r="E3" t="s">
        <v>43</v>
      </c>
      <c r="F3">
        <v>2024</v>
      </c>
      <c r="H3" s="2">
        <v>0.05</v>
      </c>
    </row>
    <row r="4" spans="2:8" x14ac:dyDescent="0.35">
      <c r="D4">
        <v>3</v>
      </c>
      <c r="E4" t="s">
        <v>44</v>
      </c>
      <c r="H4" s="2">
        <v>0.12</v>
      </c>
    </row>
    <row r="5" spans="2:8" x14ac:dyDescent="0.35">
      <c r="D5">
        <v>4</v>
      </c>
      <c r="E5" t="s">
        <v>45</v>
      </c>
      <c r="H5" s="2">
        <v>0.18</v>
      </c>
    </row>
    <row r="6" spans="2:8" x14ac:dyDescent="0.35">
      <c r="D6">
        <v>5</v>
      </c>
      <c r="E6" t="s">
        <v>46</v>
      </c>
      <c r="H6" s="2">
        <v>0.28000000000000003</v>
      </c>
    </row>
    <row r="7" spans="2:8" x14ac:dyDescent="0.35">
      <c r="D7">
        <v>6</v>
      </c>
      <c r="E7" t="s">
        <v>47</v>
      </c>
    </row>
    <row r="8" spans="2:8" x14ac:dyDescent="0.35">
      <c r="D8">
        <v>7</v>
      </c>
      <c r="E8" t="s">
        <v>48</v>
      </c>
    </row>
    <row r="9" spans="2:8" x14ac:dyDescent="0.35">
      <c r="D9">
        <v>8</v>
      </c>
      <c r="E9" t="s">
        <v>49</v>
      </c>
    </row>
    <row r="10" spans="2:8" x14ac:dyDescent="0.35">
      <c r="D10">
        <v>9</v>
      </c>
      <c r="E10" t="s">
        <v>50</v>
      </c>
    </row>
    <row r="11" spans="2:8" x14ac:dyDescent="0.35">
      <c r="D11">
        <v>10</v>
      </c>
      <c r="E11" t="s">
        <v>51</v>
      </c>
    </row>
    <row r="12" spans="2:8" x14ac:dyDescent="0.35">
      <c r="D12">
        <v>11</v>
      </c>
      <c r="E12" t="s">
        <v>52</v>
      </c>
    </row>
    <row r="13" spans="2:8" x14ac:dyDescent="0.35">
      <c r="D13">
        <v>12</v>
      </c>
      <c r="E13" t="s">
        <v>53</v>
      </c>
    </row>
    <row r="14" spans="2:8" x14ac:dyDescent="0.35">
      <c r="D14">
        <v>13</v>
      </c>
    </row>
    <row r="15" spans="2:8" x14ac:dyDescent="0.35">
      <c r="D15">
        <v>14</v>
      </c>
    </row>
    <row r="16" spans="2:8" x14ac:dyDescent="0.35">
      <c r="D16">
        <v>15</v>
      </c>
    </row>
    <row r="17" spans="4:4" x14ac:dyDescent="0.35">
      <c r="D17">
        <v>16</v>
      </c>
    </row>
    <row r="18" spans="4:4" x14ac:dyDescent="0.35">
      <c r="D18">
        <v>17</v>
      </c>
    </row>
    <row r="19" spans="4:4" x14ac:dyDescent="0.35">
      <c r="D19">
        <v>18</v>
      </c>
    </row>
    <row r="20" spans="4:4" x14ac:dyDescent="0.35">
      <c r="D20">
        <v>19</v>
      </c>
    </row>
    <row r="21" spans="4:4" x14ac:dyDescent="0.35">
      <c r="D21">
        <v>20</v>
      </c>
    </row>
    <row r="22" spans="4:4" x14ac:dyDescent="0.35">
      <c r="D22">
        <v>21</v>
      </c>
    </row>
    <row r="23" spans="4:4" x14ac:dyDescent="0.35">
      <c r="D23">
        <v>22</v>
      </c>
    </row>
    <row r="24" spans="4:4" x14ac:dyDescent="0.35">
      <c r="D24">
        <v>23</v>
      </c>
    </row>
    <row r="25" spans="4:4" x14ac:dyDescent="0.35">
      <c r="D25">
        <v>24</v>
      </c>
    </row>
    <row r="26" spans="4:4" x14ac:dyDescent="0.35">
      <c r="D26">
        <v>25</v>
      </c>
    </row>
    <row r="27" spans="4:4" x14ac:dyDescent="0.35">
      <c r="D27">
        <v>26</v>
      </c>
    </row>
    <row r="28" spans="4:4" x14ac:dyDescent="0.35">
      <c r="D28">
        <v>27</v>
      </c>
    </row>
    <row r="29" spans="4:4" x14ac:dyDescent="0.35">
      <c r="D29">
        <v>28</v>
      </c>
    </row>
    <row r="30" spans="4:4" x14ac:dyDescent="0.35">
      <c r="D30">
        <v>29</v>
      </c>
    </row>
    <row r="31" spans="4:4" x14ac:dyDescent="0.35">
      <c r="D31">
        <v>30</v>
      </c>
    </row>
    <row r="32" spans="4:4" x14ac:dyDescent="0.35">
      <c r="D32">
        <v>31</v>
      </c>
    </row>
  </sheetData>
  <phoneticPr fontId="1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CDB3-CF18-4FCE-BBCD-9F8741101F04}">
  <sheetPr>
    <tabColor theme="4" tint="-0.249977111117893"/>
    <pageSetUpPr fitToPage="1"/>
  </sheetPr>
  <dimension ref="A1:G11"/>
  <sheetViews>
    <sheetView showGridLines="0" view="pageBreakPreview" topLeftCell="A2" zoomScale="70" zoomScaleNormal="100" zoomScaleSheetLayoutView="70" workbookViewId="0">
      <selection activeCell="B8" sqref="B8:C8"/>
    </sheetView>
  </sheetViews>
  <sheetFormatPr defaultRowHeight="14.5" x14ac:dyDescent="0.35"/>
  <cols>
    <col min="1" max="1" width="13.54296875" style="3" customWidth="1"/>
    <col min="2" max="2" width="8.90625" style="3" customWidth="1"/>
    <col min="3" max="3" width="46.7265625" style="3" customWidth="1"/>
    <col min="4" max="4" width="0.6328125" style="3" customWidth="1"/>
    <col min="5" max="5" width="40.453125" style="3" customWidth="1"/>
    <col min="6" max="6" width="16.81640625" style="3" customWidth="1"/>
    <col min="7" max="7" width="13.36328125" style="3" customWidth="1"/>
    <col min="8" max="16384" width="8.7265625" style="3"/>
  </cols>
  <sheetData>
    <row r="1" spans="1:7" ht="32.5" customHeight="1" thickBot="1" x14ac:dyDescent="0.4">
      <c r="A1" s="110" t="s">
        <v>2</v>
      </c>
      <c r="B1" s="74"/>
      <c r="C1" s="74"/>
      <c r="D1" s="74"/>
      <c r="E1" s="74"/>
      <c r="F1" s="74"/>
      <c r="G1" s="113" t="s">
        <v>2</v>
      </c>
    </row>
    <row r="2" spans="1:7" ht="53" customHeight="1" thickBot="1" x14ac:dyDescent="0.4">
      <c r="A2" s="111"/>
      <c r="B2" s="120" t="s">
        <v>95</v>
      </c>
      <c r="C2" s="121"/>
      <c r="D2" s="121"/>
      <c r="E2" s="121"/>
      <c r="F2" s="122"/>
      <c r="G2" s="114"/>
    </row>
    <row r="3" spans="1:7" ht="97" customHeight="1" thickTop="1" thickBot="1" x14ac:dyDescent="0.4">
      <c r="A3" s="111"/>
      <c r="B3" s="123" t="s">
        <v>200</v>
      </c>
      <c r="C3" s="124"/>
      <c r="D3" s="124"/>
      <c r="E3" s="124"/>
      <c r="F3" s="125"/>
      <c r="G3" s="114"/>
    </row>
    <row r="4" spans="1:7" ht="54.5" customHeight="1" thickTop="1" x14ac:dyDescent="0.35">
      <c r="A4" s="111"/>
      <c r="B4" s="4">
        <v>1</v>
      </c>
      <c r="C4" s="126" t="s">
        <v>184</v>
      </c>
      <c r="D4" s="126"/>
      <c r="E4" s="126"/>
      <c r="F4" s="127"/>
      <c r="G4" s="114"/>
    </row>
    <row r="5" spans="1:7" ht="53" customHeight="1" x14ac:dyDescent="0.35">
      <c r="A5" s="111"/>
      <c r="B5" s="4">
        <v>2</v>
      </c>
      <c r="C5" s="126" t="s">
        <v>185</v>
      </c>
      <c r="D5" s="126"/>
      <c r="E5" s="126"/>
      <c r="F5" s="127"/>
      <c r="G5" s="114"/>
    </row>
    <row r="6" spans="1:7" ht="41.5" customHeight="1" thickBot="1" x14ac:dyDescent="0.4">
      <c r="A6" s="111"/>
      <c r="B6" s="5">
        <v>3</v>
      </c>
      <c r="C6" s="128" t="s">
        <v>1</v>
      </c>
      <c r="D6" s="128"/>
      <c r="E6" s="128"/>
      <c r="F6" s="129"/>
      <c r="G6" s="114"/>
    </row>
    <row r="7" spans="1:7" ht="21.5" customHeight="1" thickBot="1" x14ac:dyDescent="0.5">
      <c r="A7" s="111"/>
      <c r="B7" s="6"/>
      <c r="C7" s="6"/>
      <c r="D7" s="6"/>
      <c r="E7" s="6"/>
      <c r="F7" s="6"/>
      <c r="G7" s="114"/>
    </row>
    <row r="8" spans="1:7" s="8" customFormat="1" ht="28" customHeight="1" thickBot="1" x14ac:dyDescent="0.4">
      <c r="A8" s="111"/>
      <c r="B8" s="116" t="s">
        <v>0</v>
      </c>
      <c r="C8" s="117"/>
      <c r="D8" s="7"/>
      <c r="E8" s="116" t="s">
        <v>3</v>
      </c>
      <c r="F8" s="117"/>
      <c r="G8" s="114"/>
    </row>
    <row r="9" spans="1:7" ht="14.5" customHeight="1" x14ac:dyDescent="0.35">
      <c r="A9" s="111"/>
      <c r="B9" s="118" t="s">
        <v>94</v>
      </c>
      <c r="C9" s="118"/>
      <c r="D9" s="118"/>
      <c r="E9" s="118"/>
      <c r="F9" s="118"/>
      <c r="G9" s="114"/>
    </row>
    <row r="10" spans="1:7" ht="23.5" customHeight="1" x14ac:dyDescent="0.35">
      <c r="A10" s="111"/>
      <c r="B10" s="118"/>
      <c r="C10" s="118"/>
      <c r="D10" s="118"/>
      <c r="E10" s="118"/>
      <c r="F10" s="118"/>
      <c r="G10" s="114"/>
    </row>
    <row r="11" spans="1:7" ht="31" customHeight="1" thickBot="1" x14ac:dyDescent="0.4">
      <c r="A11" s="112"/>
      <c r="B11" s="119"/>
      <c r="C11" s="119"/>
      <c r="D11" s="119"/>
      <c r="E11" s="119"/>
      <c r="F11" s="119"/>
      <c r="G11" s="115"/>
    </row>
  </sheetData>
  <sheetProtection algorithmName="SHA-512" hashValue="R8bShtX4FsUCwFFQEQ5d3X+KwSm4BEmnG67btBeYxuwfCd1atEs6HsPFYxVXRG68POx9wt1U360VnTECufjxiQ==" saltValue="lSCCmLTKolII+4GqXjQdsw==" spinCount="100000" sheet="1" objects="1" scenarios="1"/>
  <mergeCells count="10">
    <mergeCell ref="A1:A11"/>
    <mergeCell ref="G1:G11"/>
    <mergeCell ref="B8:C8"/>
    <mergeCell ref="E8:F8"/>
    <mergeCell ref="B9:F11"/>
    <mergeCell ref="B2:F2"/>
    <mergeCell ref="B3:F3"/>
    <mergeCell ref="C4:F4"/>
    <mergeCell ref="C5:F5"/>
    <mergeCell ref="C6:F6"/>
  </mergeCells>
  <hyperlinks>
    <hyperlink ref="E8:F8" location="'Name of Bidder'!A1" tooltip="Skip Instructions &amp; Proceed" display="Click to skip Instructions &amp; Proceed" xr:uid="{9310DA70-7A59-4ADF-8219-97E757FCA29E}"/>
    <hyperlink ref="B8:C8" location="'Instructions '!A1" tooltip="Detailed General Instructions" display="Click for Detailed General Instructions" xr:uid="{096CA382-EA01-49D6-B84E-B9B104406472}"/>
  </hyperlinks>
  <printOptions horizontalCentered="1"/>
  <pageMargins left="0.7" right="0.7" top="0.75" bottom="0.75" header="0.3" footer="0.3"/>
  <pageSetup paperSize="9" scale="93" orientation="landscape" r:id="rId1"/>
  <headerFooter>
    <oddFooter>&amp;LBid Price Schedule - PrKTCL&amp;RPage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B3C7-7C37-4CD9-9834-5EEDC50D8740}">
  <sheetPr>
    <tabColor theme="4" tint="-0.249977111117893"/>
    <pageSetUpPr fitToPage="1"/>
  </sheetPr>
  <dimension ref="A1:C35"/>
  <sheetViews>
    <sheetView showGridLines="0" tabSelected="1" view="pageBreakPreview" topLeftCell="A20" zoomScale="115" zoomScaleNormal="100" zoomScaleSheetLayoutView="115" workbookViewId="0">
      <selection activeCell="C10" sqref="C10"/>
    </sheetView>
  </sheetViews>
  <sheetFormatPr defaultRowHeight="14.5" x14ac:dyDescent="0.35"/>
  <cols>
    <col min="1" max="1" width="4.1796875" style="9" customWidth="1"/>
    <col min="2" max="2" width="4.36328125" style="9" customWidth="1"/>
    <col min="3" max="3" width="133.08984375" style="9" customWidth="1"/>
    <col min="4" max="16384" width="8.7265625" style="9"/>
  </cols>
  <sheetData>
    <row r="1" spans="1:3" ht="43" customHeight="1" x14ac:dyDescent="0.35">
      <c r="A1" s="130" t="s">
        <v>96</v>
      </c>
      <c r="B1" s="131"/>
      <c r="C1" s="132"/>
    </row>
    <row r="2" spans="1:3" x14ac:dyDescent="0.35">
      <c r="A2" s="10"/>
      <c r="B2" s="11"/>
      <c r="C2" s="12"/>
    </row>
    <row r="3" spans="1:3" x14ac:dyDescent="0.35">
      <c r="A3" s="13" t="s">
        <v>9</v>
      </c>
      <c r="B3" s="14" t="s">
        <v>4</v>
      </c>
      <c r="C3" s="15"/>
    </row>
    <row r="4" spans="1:3" x14ac:dyDescent="0.35">
      <c r="A4" s="16"/>
      <c r="B4" s="17" t="s">
        <v>10</v>
      </c>
      <c r="C4" s="18" t="s">
        <v>98</v>
      </c>
    </row>
    <row r="5" spans="1:3" x14ac:dyDescent="0.35">
      <c r="A5" s="16"/>
      <c r="B5" s="19" t="s">
        <v>11</v>
      </c>
      <c r="C5" s="18" t="s">
        <v>14</v>
      </c>
    </row>
    <row r="6" spans="1:3" x14ac:dyDescent="0.35">
      <c r="A6" s="16"/>
      <c r="B6" s="17" t="s">
        <v>12</v>
      </c>
      <c r="C6" s="18" t="s">
        <v>5</v>
      </c>
    </row>
    <row r="7" spans="1:3" x14ac:dyDescent="0.35">
      <c r="A7" s="16"/>
      <c r="B7" s="17" t="s">
        <v>13</v>
      </c>
      <c r="C7" s="18" t="s">
        <v>6</v>
      </c>
    </row>
    <row r="8" spans="1:3" x14ac:dyDescent="0.35">
      <c r="A8" s="16"/>
      <c r="B8" s="17" t="s">
        <v>15</v>
      </c>
      <c r="C8" s="18" t="s">
        <v>7</v>
      </c>
    </row>
    <row r="9" spans="1:3" x14ac:dyDescent="0.35">
      <c r="A9" s="16"/>
      <c r="B9" s="17" t="s">
        <v>16</v>
      </c>
      <c r="C9" s="18" t="s">
        <v>8</v>
      </c>
    </row>
    <row r="10" spans="1:3" x14ac:dyDescent="0.35">
      <c r="A10" s="16"/>
      <c r="B10" s="17" t="s">
        <v>125</v>
      </c>
      <c r="C10" s="18" t="s">
        <v>126</v>
      </c>
    </row>
    <row r="11" spans="1:3" x14ac:dyDescent="0.35">
      <c r="A11" s="20"/>
      <c r="B11" s="21"/>
      <c r="C11" s="22"/>
    </row>
    <row r="12" spans="1:3" x14ac:dyDescent="0.35">
      <c r="A12" s="13" t="s">
        <v>17</v>
      </c>
      <c r="B12" s="21" t="s">
        <v>18</v>
      </c>
      <c r="C12" s="22"/>
    </row>
    <row r="13" spans="1:3" x14ac:dyDescent="0.35">
      <c r="A13" s="20"/>
      <c r="B13" s="23" t="s">
        <v>19</v>
      </c>
      <c r="C13" s="22"/>
    </row>
    <row r="14" spans="1:3" x14ac:dyDescent="0.35">
      <c r="A14" s="20"/>
      <c r="B14" s="19" t="s">
        <v>22</v>
      </c>
      <c r="C14" s="22" t="s">
        <v>20</v>
      </c>
    </row>
    <row r="15" spans="1:3" x14ac:dyDescent="0.35">
      <c r="A15" s="20"/>
      <c r="B15" s="23" t="s">
        <v>21</v>
      </c>
      <c r="C15" s="22"/>
    </row>
    <row r="16" spans="1:3" x14ac:dyDescent="0.35">
      <c r="A16" s="20"/>
      <c r="B16" s="19" t="s">
        <v>22</v>
      </c>
      <c r="C16" s="22" t="s">
        <v>23</v>
      </c>
    </row>
    <row r="17" spans="1:3" x14ac:dyDescent="0.35">
      <c r="A17" s="20"/>
      <c r="B17" s="19" t="s">
        <v>22</v>
      </c>
      <c r="C17" s="22" t="s">
        <v>24</v>
      </c>
    </row>
    <row r="18" spans="1:3" x14ac:dyDescent="0.35">
      <c r="A18" s="20"/>
      <c r="B18" s="19" t="s">
        <v>22</v>
      </c>
      <c r="C18" s="22" t="s">
        <v>25</v>
      </c>
    </row>
    <row r="19" spans="1:3" x14ac:dyDescent="0.35">
      <c r="A19" s="20"/>
      <c r="B19" s="19" t="s">
        <v>22</v>
      </c>
      <c r="C19" s="22" t="s">
        <v>26</v>
      </c>
    </row>
    <row r="20" spans="1:3" x14ac:dyDescent="0.35">
      <c r="A20" s="20"/>
      <c r="B20" s="23" t="s">
        <v>189</v>
      </c>
      <c r="C20" s="22"/>
    </row>
    <row r="21" spans="1:3" ht="29" x14ac:dyDescent="0.35">
      <c r="A21" s="20"/>
      <c r="B21" s="19" t="s">
        <v>22</v>
      </c>
      <c r="C21" s="24" t="s">
        <v>31</v>
      </c>
    </row>
    <row r="22" spans="1:3" ht="29" x14ac:dyDescent="0.35">
      <c r="A22" s="20"/>
      <c r="B22" s="19" t="s">
        <v>22</v>
      </c>
      <c r="C22" s="24" t="s">
        <v>32</v>
      </c>
    </row>
    <row r="23" spans="1:3" x14ac:dyDescent="0.35">
      <c r="A23" s="20"/>
      <c r="B23" s="19" t="s">
        <v>22</v>
      </c>
      <c r="C23" s="22" t="s">
        <v>27</v>
      </c>
    </row>
    <row r="24" spans="1:3" x14ac:dyDescent="0.35">
      <c r="A24" s="10"/>
      <c r="B24" s="88" t="s">
        <v>188</v>
      </c>
      <c r="C24" s="12"/>
    </row>
    <row r="25" spans="1:3" ht="29" x14ac:dyDescent="0.35">
      <c r="A25" s="20"/>
      <c r="B25" s="19" t="s">
        <v>22</v>
      </c>
      <c r="C25" s="24" t="s">
        <v>31</v>
      </c>
    </row>
    <row r="26" spans="1:3" x14ac:dyDescent="0.35">
      <c r="A26" s="20"/>
      <c r="B26" s="19" t="s">
        <v>22</v>
      </c>
      <c r="C26" s="22" t="s">
        <v>27</v>
      </c>
    </row>
    <row r="27" spans="1:3" x14ac:dyDescent="0.35">
      <c r="A27" s="20"/>
      <c r="B27" s="23" t="s">
        <v>187</v>
      </c>
      <c r="C27" s="22"/>
    </row>
    <row r="28" spans="1:3" x14ac:dyDescent="0.35">
      <c r="A28" s="20"/>
      <c r="B28" s="17" t="s">
        <v>22</v>
      </c>
      <c r="C28" s="22" t="s">
        <v>28</v>
      </c>
    </row>
    <row r="29" spans="1:3" x14ac:dyDescent="0.35">
      <c r="A29" s="20"/>
      <c r="B29" s="23" t="s">
        <v>186</v>
      </c>
      <c r="C29" s="22"/>
    </row>
    <row r="30" spans="1:3" x14ac:dyDescent="0.35">
      <c r="A30" s="20"/>
      <c r="B30" s="19" t="s">
        <v>22</v>
      </c>
      <c r="C30" s="24" t="s">
        <v>97</v>
      </c>
    </row>
    <row r="31" spans="1:3" x14ac:dyDescent="0.35">
      <c r="A31" s="20"/>
      <c r="B31" s="19" t="s">
        <v>22</v>
      </c>
      <c r="C31" s="22" t="s">
        <v>28</v>
      </c>
    </row>
    <row r="32" spans="1:3" x14ac:dyDescent="0.35">
      <c r="A32" s="20"/>
      <c r="B32" s="21"/>
      <c r="C32" s="22"/>
    </row>
    <row r="33" spans="1:3" x14ac:dyDescent="0.35">
      <c r="A33" s="136" t="s">
        <v>29</v>
      </c>
      <c r="B33" s="137"/>
      <c r="C33" s="138"/>
    </row>
    <row r="34" spans="1:3" ht="18" x14ac:dyDescent="0.4">
      <c r="A34" s="133" t="s">
        <v>30</v>
      </c>
      <c r="B34" s="134"/>
      <c r="C34" s="135"/>
    </row>
    <row r="35" spans="1:3" x14ac:dyDescent="0.35">
      <c r="A35" s="25"/>
      <c r="B35" s="26"/>
      <c r="C35" s="27"/>
    </row>
  </sheetData>
  <sheetProtection algorithmName="SHA-512" hashValue="LvyYFXfq4vk5R5uv17PZvABJ0Cfo+6pVFZ63Kva+9F0zUU7Sp9dDCyCpij7MqVyngncXpkLxXvCF7nGGfWGdBg==" saltValue="17No6nqUzgGdznlvLH5tHg==" spinCount="100000" sheet="1" objects="1" scenarios="1"/>
  <mergeCells count="3">
    <mergeCell ref="A1:C1"/>
    <mergeCell ref="A34:C34"/>
    <mergeCell ref="A33:C33"/>
  </mergeCells>
  <pageMargins left="0.7" right="0.7" top="0.75" bottom="0.75" header="0.3" footer="0.3"/>
  <pageSetup paperSize="9" scale="92" fitToHeight="0" orientation="landscape" r:id="rId1"/>
  <rowBreaks count="1" manualBreakCount="1">
    <brk id="23"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6D3C-5396-4AD0-ABCD-54964FDA890E}">
  <sheetPr>
    <tabColor theme="4" tint="-0.249977111117893"/>
    <pageSetUpPr fitToPage="1"/>
  </sheetPr>
  <dimension ref="A1:F17"/>
  <sheetViews>
    <sheetView showGridLines="0" view="pageBreakPreview" zoomScale="85" zoomScaleNormal="100" zoomScaleSheetLayoutView="85" workbookViewId="0">
      <selection sqref="A1:F1"/>
    </sheetView>
  </sheetViews>
  <sheetFormatPr defaultRowHeight="14.5" x14ac:dyDescent="0.35"/>
  <cols>
    <col min="1" max="1" width="28.26953125" style="9" customWidth="1"/>
    <col min="2" max="2" width="8.7265625" style="9"/>
    <col min="3" max="3" width="7" style="9" customWidth="1"/>
    <col min="4" max="4" width="6.90625" style="9" customWidth="1"/>
    <col min="5" max="5" width="6.36328125" style="9" customWidth="1"/>
    <col min="6" max="6" width="83" style="9" customWidth="1"/>
    <col min="7" max="16384" width="8.7265625" style="9"/>
  </cols>
  <sheetData>
    <row r="1" spans="1:6" ht="74.5" customHeight="1" x14ac:dyDescent="0.35">
      <c r="A1" s="158" t="str">
        <f>Cover!B3</f>
        <v>Procurement of Emergency Restoration System (ERS) for 2 X 400 kV S/c Parbati – Koldam Transmission Line and 400 kV D/c Koldam – Ludhiana Transmission Line</v>
      </c>
      <c r="B1" s="159"/>
      <c r="C1" s="159"/>
      <c r="D1" s="159"/>
      <c r="E1" s="159"/>
      <c r="F1" s="160"/>
    </row>
    <row r="2" spans="1:6" ht="4.5" customHeight="1" x14ac:dyDescent="0.35">
      <c r="A2" s="161"/>
      <c r="B2" s="162"/>
      <c r="C2" s="162"/>
      <c r="D2" s="162"/>
      <c r="E2" s="162"/>
      <c r="F2" s="163"/>
    </row>
    <row r="3" spans="1:6" ht="4.5" customHeight="1" x14ac:dyDescent="0.35">
      <c r="A3" s="161"/>
      <c r="B3" s="162"/>
      <c r="C3" s="162"/>
      <c r="D3" s="162"/>
      <c r="E3" s="162"/>
      <c r="F3" s="163"/>
    </row>
    <row r="4" spans="1:6" x14ac:dyDescent="0.35">
      <c r="A4" s="75"/>
      <c r="B4" s="21"/>
      <c r="C4" s="21"/>
      <c r="D4" s="21"/>
      <c r="E4" s="21"/>
      <c r="F4" s="76"/>
    </row>
    <row r="5" spans="1:6" ht="15.5" x14ac:dyDescent="0.35">
      <c r="A5" s="164" t="s">
        <v>33</v>
      </c>
      <c r="B5" s="165"/>
      <c r="C5" s="165"/>
      <c r="D5" s="165"/>
      <c r="E5" s="165"/>
      <c r="F5" s="166"/>
    </row>
    <row r="6" spans="1:6" ht="60.5" customHeight="1" x14ac:dyDescent="0.45">
      <c r="A6" s="167" t="s">
        <v>34</v>
      </c>
      <c r="B6" s="168"/>
      <c r="C6" s="169"/>
      <c r="D6" s="169"/>
      <c r="E6" s="169"/>
      <c r="F6" s="170"/>
    </row>
    <row r="7" spans="1:6" ht="18.5" x14ac:dyDescent="0.45">
      <c r="A7" s="142" t="s">
        <v>99</v>
      </c>
      <c r="B7" s="143"/>
      <c r="C7" s="139"/>
      <c r="D7" s="140"/>
      <c r="E7" s="140"/>
      <c r="F7" s="144"/>
    </row>
    <row r="8" spans="1:6" ht="18.5" x14ac:dyDescent="0.45">
      <c r="A8" s="142" t="s">
        <v>100</v>
      </c>
      <c r="B8" s="143"/>
      <c r="C8" s="149"/>
      <c r="D8" s="150"/>
      <c r="E8" s="150"/>
      <c r="F8" s="151"/>
    </row>
    <row r="9" spans="1:6" ht="18.5" customHeight="1" x14ac:dyDescent="0.35">
      <c r="A9" s="75"/>
      <c r="B9" s="21"/>
      <c r="C9" s="152"/>
      <c r="D9" s="153"/>
      <c r="E9" s="153"/>
      <c r="F9" s="154"/>
    </row>
    <row r="10" spans="1:6" ht="18.5" customHeight="1" x14ac:dyDescent="0.35">
      <c r="A10" s="75"/>
      <c r="B10" s="21"/>
      <c r="C10" s="155"/>
      <c r="D10" s="156"/>
      <c r="E10" s="156"/>
      <c r="F10" s="157"/>
    </row>
    <row r="11" spans="1:6" ht="18.5" x14ac:dyDescent="0.45">
      <c r="A11" s="75"/>
      <c r="B11" s="21"/>
      <c r="C11" s="108"/>
      <c r="D11" s="108"/>
      <c r="E11" s="108"/>
      <c r="F11" s="109"/>
    </row>
    <row r="12" spans="1:6" ht="18.5" x14ac:dyDescent="0.45">
      <c r="A12" s="75"/>
      <c r="B12" s="21"/>
      <c r="C12" s="108"/>
      <c r="D12" s="108"/>
      <c r="E12" s="108"/>
      <c r="F12" s="109"/>
    </row>
    <row r="13" spans="1:6" ht="18.5" x14ac:dyDescent="0.45">
      <c r="A13" s="142" t="s">
        <v>101</v>
      </c>
      <c r="B13" s="143"/>
      <c r="C13" s="139"/>
      <c r="D13" s="140"/>
      <c r="E13" s="140"/>
      <c r="F13" s="141"/>
    </row>
    <row r="14" spans="1:6" ht="18.5" x14ac:dyDescent="0.45">
      <c r="A14" s="142" t="s">
        <v>35</v>
      </c>
      <c r="B14" s="143"/>
      <c r="C14" s="139"/>
      <c r="D14" s="140"/>
      <c r="E14" s="140"/>
      <c r="F14" s="141"/>
    </row>
    <row r="15" spans="1:6" ht="18.5" x14ac:dyDescent="0.45">
      <c r="A15" s="77"/>
      <c r="B15" s="28"/>
      <c r="C15" s="108"/>
      <c r="D15" s="108"/>
      <c r="E15" s="108"/>
      <c r="F15" s="109"/>
    </row>
    <row r="16" spans="1:6" ht="18.5" x14ac:dyDescent="0.45">
      <c r="A16" s="145" t="s">
        <v>36</v>
      </c>
      <c r="B16" s="146"/>
      <c r="C16" s="79"/>
      <c r="D16" s="79"/>
      <c r="E16" s="79"/>
      <c r="F16" s="109"/>
    </row>
    <row r="17" spans="1:6" ht="19" thickBot="1" x14ac:dyDescent="0.5">
      <c r="A17" s="147" t="s">
        <v>37</v>
      </c>
      <c r="B17" s="148"/>
      <c r="C17" s="139"/>
      <c r="D17" s="140"/>
      <c r="E17" s="140"/>
      <c r="F17" s="141"/>
    </row>
  </sheetData>
  <sheetProtection algorithmName="SHA-512" hashValue="FSPh7437CVCBPX2qpmmCsfT/mbD96BscX+bnN5NGV0WcZ5gR9D33V0aqWUV3RNdHZuiR9xVFMuhSfHvCET2pZQ==" saltValue="6ZSVCDLKHagnQXpsv2P1pg==" spinCount="100000" sheet="1" objects="1" scenarios="1"/>
  <mergeCells count="16">
    <mergeCell ref="A1:F1"/>
    <mergeCell ref="A2:F3"/>
    <mergeCell ref="A5:F5"/>
    <mergeCell ref="A6:B6"/>
    <mergeCell ref="C6:F6"/>
    <mergeCell ref="C17:F17"/>
    <mergeCell ref="A7:B7"/>
    <mergeCell ref="A8:B8"/>
    <mergeCell ref="C7:F7"/>
    <mergeCell ref="A16:B16"/>
    <mergeCell ref="A17:B17"/>
    <mergeCell ref="A13:B13"/>
    <mergeCell ref="A14:B14"/>
    <mergeCell ref="C13:F13"/>
    <mergeCell ref="C14:F14"/>
    <mergeCell ref="C8:F10"/>
  </mergeCells>
  <pageMargins left="0.7" right="0.7" top="0.75" bottom="0.75" header="0.3" footer="0.3"/>
  <pageSetup paperSize="9" scale="9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56C08345-0E10-431B-BAF8-47439715BF94}">
          <x14:formula1>
            <xm:f>DV!$B$2</xm:f>
          </x14:formula1>
          <xm:sqref>C6:F6</xm:sqref>
        </x14:dataValidation>
        <x14:dataValidation type="list" allowBlank="1" showInputMessage="1" showErrorMessage="1" xr:uid="{97415817-FAA2-4033-AACA-54ECF2629572}">
          <x14:formula1>
            <xm:f>DV!$D$2:$D$32</xm:f>
          </x14:formula1>
          <xm:sqref>C16</xm:sqref>
        </x14:dataValidation>
        <x14:dataValidation type="list" allowBlank="1" showInputMessage="1" showErrorMessage="1" xr:uid="{2438487D-B74A-4BB1-BA7A-E128713105AF}">
          <x14:formula1>
            <xm:f>DV!$E$2:$E$13</xm:f>
          </x14:formula1>
          <xm:sqref>D16</xm:sqref>
        </x14:dataValidation>
        <x14:dataValidation type="list" allowBlank="1" showInputMessage="1" showErrorMessage="1" xr:uid="{6F6B0B81-D5E2-4714-A04A-453801A5AA46}">
          <x14:formula1>
            <xm:f>DV!$F$2:$F$3</xm:f>
          </x14:formula1>
          <xm:sqref>E16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44A2D-8B31-4045-A559-2A3F6731F57C}">
  <sheetPr>
    <tabColor theme="4" tint="-0.249977111117893"/>
    <pageSetUpPr fitToPage="1"/>
  </sheetPr>
  <dimension ref="A1:I70"/>
  <sheetViews>
    <sheetView view="pageBreakPreview" topLeftCell="A28" zoomScale="80" zoomScaleNormal="85" zoomScaleSheetLayoutView="80" workbookViewId="0">
      <selection activeCell="E18" sqref="E18"/>
    </sheetView>
  </sheetViews>
  <sheetFormatPr defaultRowHeight="14.5" x14ac:dyDescent="0.35"/>
  <cols>
    <col min="1" max="1" width="9.36328125" style="9" customWidth="1"/>
    <col min="2" max="2" width="16.36328125" style="9" bestFit="1" customWidth="1"/>
    <col min="3" max="3" width="82.6328125" style="9" customWidth="1"/>
    <col min="4" max="4" width="8.7265625" style="9"/>
    <col min="5" max="5" width="15" style="9" bestFit="1" customWidth="1"/>
    <col min="6" max="6" width="11.08984375" style="9" customWidth="1"/>
    <col min="7" max="7" width="11.90625" style="9" customWidth="1"/>
    <col min="8" max="8" width="13.08984375" style="9" customWidth="1"/>
    <col min="9" max="9" width="23.54296875" style="9" customWidth="1"/>
    <col min="10" max="10" width="1.26953125" style="9" customWidth="1"/>
    <col min="11" max="16384" width="8.7265625" style="9"/>
  </cols>
  <sheetData>
    <row r="1" spans="1:9" s="29" customFormat="1" ht="14.5" customHeight="1" x14ac:dyDescent="0.35">
      <c r="A1" s="171" t="s">
        <v>55</v>
      </c>
      <c r="B1" s="171"/>
      <c r="C1" s="171"/>
      <c r="D1" s="171"/>
      <c r="E1" s="171"/>
      <c r="F1" s="171"/>
      <c r="G1" s="171"/>
      <c r="H1" s="171"/>
      <c r="I1" s="171"/>
    </row>
    <row r="2" spans="1:9" ht="14.5" customHeight="1" x14ac:dyDescent="0.35">
      <c r="A2" s="171"/>
      <c r="B2" s="171"/>
      <c r="C2" s="171"/>
      <c r="D2" s="171"/>
      <c r="E2" s="171"/>
      <c r="F2" s="171"/>
      <c r="G2" s="171"/>
      <c r="H2" s="171"/>
      <c r="I2" s="171"/>
    </row>
    <row r="3" spans="1:9" ht="59.5" customHeight="1" x14ac:dyDescent="0.35">
      <c r="A3" s="176" t="str">
        <f>Cover!B3</f>
        <v>Procurement of Emergency Restoration System (ERS) for 2 X 400 kV S/c Parbati – Koldam Transmission Line and 400 kV D/c Koldam – Ludhiana Transmission Line</v>
      </c>
      <c r="B3" s="177"/>
      <c r="C3" s="177"/>
      <c r="D3" s="177"/>
      <c r="E3" s="177"/>
      <c r="F3" s="177"/>
      <c r="G3" s="177"/>
      <c r="H3" s="177"/>
      <c r="I3" s="177"/>
    </row>
    <row r="4" spans="1:9" ht="18" x14ac:dyDescent="0.4">
      <c r="A4" s="178" t="s">
        <v>56</v>
      </c>
      <c r="B4" s="178"/>
      <c r="C4" s="178"/>
      <c r="D4" s="178"/>
      <c r="E4" s="178"/>
      <c r="F4" s="178"/>
      <c r="G4" s="178"/>
      <c r="H4" s="178"/>
      <c r="I4" s="178"/>
    </row>
    <row r="5" spans="1:9" x14ac:dyDescent="0.35">
      <c r="A5" s="21"/>
      <c r="B5" s="21"/>
      <c r="C5" s="21"/>
      <c r="D5" s="21"/>
      <c r="E5" s="21"/>
      <c r="F5" s="21"/>
      <c r="G5" s="21"/>
      <c r="H5" s="21"/>
      <c r="I5" s="21"/>
    </row>
    <row r="6" spans="1:9" x14ac:dyDescent="0.35">
      <c r="A6" s="183" t="s">
        <v>104</v>
      </c>
      <c r="B6" s="183"/>
      <c r="C6" s="21"/>
      <c r="D6" s="21"/>
      <c r="E6" s="21"/>
      <c r="F6" s="21"/>
      <c r="G6" s="21" t="s">
        <v>57</v>
      </c>
      <c r="H6" s="21"/>
      <c r="I6" s="21"/>
    </row>
    <row r="7" spans="1:9" x14ac:dyDescent="0.35">
      <c r="A7" s="21"/>
      <c r="B7" s="21"/>
      <c r="C7" s="21"/>
      <c r="D7" s="21"/>
      <c r="E7" s="21"/>
      <c r="F7" s="21"/>
      <c r="G7" s="21" t="s">
        <v>58</v>
      </c>
      <c r="H7" s="21"/>
      <c r="I7" s="21"/>
    </row>
    <row r="8" spans="1:9" x14ac:dyDescent="0.35">
      <c r="A8" s="30" t="s">
        <v>62</v>
      </c>
      <c r="B8" s="183" t="str">
        <f>IF(ISBLANK('Name of Bidder'!$C$7)," ",'Name of Bidder'!$C$7)</f>
        <v xml:space="preserve"> </v>
      </c>
      <c r="C8" s="183"/>
      <c r="D8" s="21"/>
      <c r="E8" s="21"/>
      <c r="F8" s="21"/>
      <c r="G8" s="31" t="s">
        <v>59</v>
      </c>
      <c r="H8" s="21"/>
      <c r="I8" s="21"/>
    </row>
    <row r="9" spans="1:9" x14ac:dyDescent="0.35">
      <c r="A9" s="21" t="s">
        <v>61</v>
      </c>
      <c r="B9" s="184" t="str">
        <f>IF(ISBLANK('Name of Bidder'!$C$8)," ",'Name of Bidder'!$C$8)</f>
        <v xml:space="preserve"> </v>
      </c>
      <c r="C9" s="184"/>
      <c r="D9" s="21"/>
      <c r="E9" s="21"/>
      <c r="F9" s="21"/>
      <c r="G9" s="31" t="s">
        <v>69</v>
      </c>
      <c r="H9" s="21"/>
      <c r="I9" s="21"/>
    </row>
    <row r="10" spans="1:9" x14ac:dyDescent="0.35">
      <c r="A10" s="21"/>
      <c r="B10" s="184"/>
      <c r="C10" s="184"/>
      <c r="D10" s="21"/>
      <c r="E10" s="21"/>
      <c r="F10" s="21"/>
      <c r="G10" s="21" t="s">
        <v>70</v>
      </c>
      <c r="H10" s="21"/>
      <c r="I10" s="21"/>
    </row>
    <row r="11" spans="1:9" x14ac:dyDescent="0.35">
      <c r="A11" s="21"/>
      <c r="B11" s="184"/>
      <c r="C11" s="184"/>
      <c r="D11" s="21"/>
      <c r="E11" s="21"/>
      <c r="F11" s="21"/>
      <c r="G11" s="31" t="s">
        <v>60</v>
      </c>
      <c r="H11" s="21"/>
      <c r="I11" s="21"/>
    </row>
    <row r="12" spans="1:9" x14ac:dyDescent="0.35">
      <c r="A12" s="21"/>
      <c r="B12" s="21"/>
      <c r="C12" s="21"/>
      <c r="D12" s="21"/>
      <c r="E12" s="21"/>
      <c r="F12" s="21"/>
      <c r="G12" s="21"/>
      <c r="H12" s="21"/>
      <c r="I12" s="21"/>
    </row>
    <row r="13" spans="1:9" ht="18.5" x14ac:dyDescent="0.45">
      <c r="A13" s="175" t="s">
        <v>180</v>
      </c>
      <c r="B13" s="175"/>
      <c r="C13" s="175"/>
      <c r="D13" s="175"/>
      <c r="E13" s="175"/>
      <c r="F13" s="175"/>
      <c r="G13" s="175"/>
      <c r="H13" s="175"/>
      <c r="I13" s="175"/>
    </row>
    <row r="14" spans="1:9" hidden="1" x14ac:dyDescent="0.35">
      <c r="A14" s="21"/>
      <c r="B14" s="21"/>
      <c r="C14" s="21"/>
      <c r="D14" s="21"/>
      <c r="E14" s="21"/>
      <c r="F14" s="21"/>
      <c r="G14" s="21"/>
      <c r="H14" s="21"/>
      <c r="I14" s="21"/>
    </row>
    <row r="15" spans="1:9" x14ac:dyDescent="0.35">
      <c r="A15" s="21"/>
      <c r="B15" s="21"/>
      <c r="C15" s="21"/>
      <c r="D15" s="21"/>
      <c r="E15" s="21"/>
      <c r="F15" s="21"/>
      <c r="G15" s="21"/>
      <c r="H15" s="21"/>
      <c r="I15" s="44" t="s">
        <v>81</v>
      </c>
    </row>
    <row r="16" spans="1:9" s="32" customFormat="1" ht="114.5" customHeight="1" x14ac:dyDescent="0.35">
      <c r="A16" s="50" t="s">
        <v>63</v>
      </c>
      <c r="B16" s="50" t="s">
        <v>64</v>
      </c>
      <c r="C16" s="50" t="s">
        <v>65</v>
      </c>
      <c r="D16" s="50" t="s">
        <v>66</v>
      </c>
      <c r="E16" s="50" t="s">
        <v>67</v>
      </c>
      <c r="F16" s="50" t="s">
        <v>68</v>
      </c>
      <c r="G16" s="50" t="s">
        <v>115</v>
      </c>
      <c r="H16" s="50" t="s">
        <v>120</v>
      </c>
      <c r="I16" s="50" t="s">
        <v>113</v>
      </c>
    </row>
    <row r="17" spans="1:9" x14ac:dyDescent="0.35">
      <c r="A17" s="33">
        <v>1</v>
      </c>
      <c r="B17" s="33">
        <v>2</v>
      </c>
      <c r="C17" s="33">
        <v>3</v>
      </c>
      <c r="D17" s="33">
        <v>4</v>
      </c>
      <c r="E17" s="33">
        <v>5</v>
      </c>
      <c r="F17" s="33">
        <v>6</v>
      </c>
      <c r="G17" s="33">
        <v>7</v>
      </c>
      <c r="H17" s="33">
        <v>8</v>
      </c>
      <c r="I17" s="33" t="s">
        <v>114</v>
      </c>
    </row>
    <row r="18" spans="1:9" ht="39" x14ac:dyDescent="0.35">
      <c r="A18" s="34">
        <v>1</v>
      </c>
      <c r="B18" s="103" t="s">
        <v>128</v>
      </c>
      <c r="C18" s="93" t="s">
        <v>175</v>
      </c>
      <c r="D18" s="94" t="s">
        <v>72</v>
      </c>
      <c r="E18" s="95">
        <v>12</v>
      </c>
      <c r="F18" s="89"/>
      <c r="G18" s="90"/>
      <c r="H18" s="73"/>
      <c r="I18" s="65" t="str">
        <f>IF(OR(F18=0,ISBLANK(F18)),"Included",ROUNDUP(((F18+G18+H18)*E18),0))</f>
        <v>Included</v>
      </c>
    </row>
    <row r="19" spans="1:9" ht="26" x14ac:dyDescent="0.35">
      <c r="A19" s="34">
        <v>2</v>
      </c>
      <c r="B19" s="104" t="s">
        <v>129</v>
      </c>
      <c r="C19" s="96" t="s">
        <v>176</v>
      </c>
      <c r="D19" s="97" t="s">
        <v>72</v>
      </c>
      <c r="E19" s="98">
        <v>12</v>
      </c>
      <c r="F19" s="89"/>
      <c r="G19" s="62"/>
      <c r="H19" s="73"/>
      <c r="I19" s="65" t="str">
        <f t="shared" ref="I19:I61" si="0">IF(OR(F19=0,ISBLANK(F19)),"Included",ROUNDUP(((F19+G19+H19)*E19),0))</f>
        <v>Included</v>
      </c>
    </row>
    <row r="20" spans="1:9" ht="26" x14ac:dyDescent="0.35">
      <c r="A20" s="34">
        <v>3</v>
      </c>
      <c r="B20" s="105" t="s">
        <v>192</v>
      </c>
      <c r="C20" s="96" t="s">
        <v>130</v>
      </c>
      <c r="D20" s="97" t="s">
        <v>72</v>
      </c>
      <c r="E20" s="98">
        <v>454</v>
      </c>
      <c r="F20" s="89"/>
      <c r="G20" s="62"/>
      <c r="H20" s="73"/>
      <c r="I20" s="65" t="str">
        <f t="shared" si="0"/>
        <v>Included</v>
      </c>
    </row>
    <row r="21" spans="1:9" x14ac:dyDescent="0.35">
      <c r="A21" s="34">
        <v>4</v>
      </c>
      <c r="B21" s="105" t="s">
        <v>192</v>
      </c>
      <c r="C21" s="96" t="s">
        <v>131</v>
      </c>
      <c r="D21" s="97" t="s">
        <v>71</v>
      </c>
      <c r="E21" s="98">
        <v>908</v>
      </c>
      <c r="F21" s="89"/>
      <c r="G21" s="62"/>
      <c r="H21" s="73"/>
      <c r="I21" s="65" t="str">
        <f t="shared" si="0"/>
        <v>Included</v>
      </c>
    </row>
    <row r="22" spans="1:9" x14ac:dyDescent="0.35">
      <c r="A22" s="34">
        <v>5</v>
      </c>
      <c r="B22" s="105" t="s">
        <v>192</v>
      </c>
      <c r="C22" s="96" t="s">
        <v>132</v>
      </c>
      <c r="D22" s="97" t="s">
        <v>71</v>
      </c>
      <c r="E22" s="98">
        <v>454</v>
      </c>
      <c r="F22" s="89"/>
      <c r="G22" s="62"/>
      <c r="H22" s="73"/>
      <c r="I22" s="65" t="str">
        <f t="shared" si="0"/>
        <v>Included</v>
      </c>
    </row>
    <row r="23" spans="1:9" ht="26" x14ac:dyDescent="0.35">
      <c r="A23" s="34">
        <v>6</v>
      </c>
      <c r="B23" s="105" t="s">
        <v>192</v>
      </c>
      <c r="C23" s="96" t="s">
        <v>133</v>
      </c>
      <c r="D23" s="97" t="s">
        <v>72</v>
      </c>
      <c r="E23" s="98">
        <v>454</v>
      </c>
      <c r="F23" s="89"/>
      <c r="G23" s="62"/>
      <c r="H23" s="73"/>
      <c r="I23" s="65" t="str">
        <f t="shared" si="0"/>
        <v>Included</v>
      </c>
    </row>
    <row r="24" spans="1:9" ht="52" x14ac:dyDescent="0.35">
      <c r="A24" s="34">
        <v>7</v>
      </c>
      <c r="B24" s="104" t="s">
        <v>134</v>
      </c>
      <c r="C24" s="96" t="s">
        <v>135</v>
      </c>
      <c r="D24" s="97" t="s">
        <v>72</v>
      </c>
      <c r="E24" s="98">
        <v>454</v>
      </c>
      <c r="F24" s="89"/>
      <c r="G24" s="62"/>
      <c r="H24" s="73"/>
      <c r="I24" s="65" t="str">
        <f t="shared" si="0"/>
        <v>Included</v>
      </c>
    </row>
    <row r="25" spans="1:9" ht="52" x14ac:dyDescent="0.35">
      <c r="A25" s="34">
        <v>8</v>
      </c>
      <c r="B25" s="104" t="s">
        <v>134</v>
      </c>
      <c r="C25" s="96" t="s">
        <v>136</v>
      </c>
      <c r="D25" s="97" t="s">
        <v>72</v>
      </c>
      <c r="E25" s="98">
        <v>227</v>
      </c>
      <c r="F25" s="89"/>
      <c r="G25" s="62"/>
      <c r="H25" s="73"/>
      <c r="I25" s="65" t="str">
        <f t="shared" si="0"/>
        <v>Included</v>
      </c>
    </row>
    <row r="26" spans="1:9" ht="39" x14ac:dyDescent="0.35">
      <c r="A26" s="34">
        <v>9</v>
      </c>
      <c r="B26" s="104" t="s">
        <v>134</v>
      </c>
      <c r="C26" s="96" t="s">
        <v>137</v>
      </c>
      <c r="D26" s="97" t="s">
        <v>72</v>
      </c>
      <c r="E26" s="98">
        <v>139</v>
      </c>
      <c r="F26" s="89"/>
      <c r="G26" s="62"/>
      <c r="H26" s="73"/>
      <c r="I26" s="65" t="str">
        <f t="shared" si="0"/>
        <v>Included</v>
      </c>
    </row>
    <row r="27" spans="1:9" ht="52" x14ac:dyDescent="0.35">
      <c r="A27" s="34">
        <v>10</v>
      </c>
      <c r="B27" s="104" t="s">
        <v>134</v>
      </c>
      <c r="C27" s="96" t="s">
        <v>138</v>
      </c>
      <c r="D27" s="97" t="s">
        <v>72</v>
      </c>
      <c r="E27" s="98">
        <v>139</v>
      </c>
      <c r="F27" s="89"/>
      <c r="G27" s="62"/>
      <c r="H27" s="73"/>
      <c r="I27" s="65" t="str">
        <f t="shared" si="0"/>
        <v>Included</v>
      </c>
    </row>
    <row r="28" spans="1:9" ht="39" x14ac:dyDescent="0.35">
      <c r="A28" s="34">
        <v>11</v>
      </c>
      <c r="B28" s="104" t="s">
        <v>134</v>
      </c>
      <c r="C28" s="96" t="s">
        <v>139</v>
      </c>
      <c r="D28" s="97" t="s">
        <v>72</v>
      </c>
      <c r="E28" s="98">
        <v>227</v>
      </c>
      <c r="F28" s="89"/>
      <c r="G28" s="62"/>
      <c r="H28" s="73"/>
      <c r="I28" s="65" t="str">
        <f t="shared" si="0"/>
        <v>Included</v>
      </c>
    </row>
    <row r="29" spans="1:9" ht="26" x14ac:dyDescent="0.35">
      <c r="A29" s="34">
        <v>12</v>
      </c>
      <c r="B29" s="105" t="s">
        <v>142</v>
      </c>
      <c r="C29" s="96" t="s">
        <v>140</v>
      </c>
      <c r="D29" s="97" t="s">
        <v>71</v>
      </c>
      <c r="E29" s="98">
        <v>180</v>
      </c>
      <c r="F29" s="89"/>
      <c r="G29" s="62"/>
      <c r="H29" s="73"/>
      <c r="I29" s="65" t="str">
        <f t="shared" si="0"/>
        <v>Included</v>
      </c>
    </row>
    <row r="30" spans="1:9" ht="26" x14ac:dyDescent="0.35">
      <c r="A30" s="34">
        <v>13</v>
      </c>
      <c r="B30" s="105" t="s">
        <v>142</v>
      </c>
      <c r="C30" s="96" t="s">
        <v>141</v>
      </c>
      <c r="D30" s="97" t="s">
        <v>71</v>
      </c>
      <c r="E30" s="98">
        <v>60</v>
      </c>
      <c r="F30" s="89"/>
      <c r="G30" s="62"/>
      <c r="H30" s="73"/>
      <c r="I30" s="65" t="str">
        <f t="shared" si="0"/>
        <v>Included</v>
      </c>
    </row>
    <row r="31" spans="1:9" ht="39" x14ac:dyDescent="0.35">
      <c r="A31" s="34">
        <v>14</v>
      </c>
      <c r="B31" s="105" t="s">
        <v>142</v>
      </c>
      <c r="C31" s="96" t="s">
        <v>143</v>
      </c>
      <c r="D31" s="97" t="s">
        <v>71</v>
      </c>
      <c r="E31" s="98">
        <v>384</v>
      </c>
      <c r="F31" s="89"/>
      <c r="G31" s="62"/>
      <c r="H31" s="73"/>
      <c r="I31" s="65" t="str">
        <f t="shared" si="0"/>
        <v>Included</v>
      </c>
    </row>
    <row r="32" spans="1:9" ht="65.5" thickBot="1" x14ac:dyDescent="0.4">
      <c r="A32" s="34">
        <v>15</v>
      </c>
      <c r="B32" s="106" t="s">
        <v>193</v>
      </c>
      <c r="C32" s="99" t="s">
        <v>144</v>
      </c>
      <c r="D32" s="100" t="s">
        <v>72</v>
      </c>
      <c r="E32" s="101">
        <v>36</v>
      </c>
      <c r="F32" s="89"/>
      <c r="G32" s="62"/>
      <c r="H32" s="73"/>
      <c r="I32" s="65" t="str">
        <f t="shared" si="0"/>
        <v>Included</v>
      </c>
    </row>
    <row r="33" spans="1:9" ht="52.5" thickBot="1" x14ac:dyDescent="0.4">
      <c r="A33" s="34">
        <v>16</v>
      </c>
      <c r="B33" s="106" t="s">
        <v>193</v>
      </c>
      <c r="C33" s="93" t="s">
        <v>145</v>
      </c>
      <c r="D33" s="94" t="s">
        <v>72</v>
      </c>
      <c r="E33" s="95">
        <v>72</v>
      </c>
      <c r="F33" s="89"/>
      <c r="G33" s="62"/>
      <c r="H33" s="73"/>
      <c r="I33" s="65" t="str">
        <f t="shared" si="0"/>
        <v>Included</v>
      </c>
    </row>
    <row r="34" spans="1:9" ht="26" x14ac:dyDescent="0.35">
      <c r="A34" s="34">
        <v>17</v>
      </c>
      <c r="B34" s="107" t="s">
        <v>190</v>
      </c>
      <c r="C34" s="96" t="s">
        <v>146</v>
      </c>
      <c r="D34" s="97" t="s">
        <v>72</v>
      </c>
      <c r="E34" s="98">
        <v>12</v>
      </c>
      <c r="F34" s="89"/>
      <c r="G34" s="62"/>
      <c r="H34" s="73"/>
      <c r="I34" s="65" t="str">
        <f t="shared" si="0"/>
        <v>Included</v>
      </c>
    </row>
    <row r="35" spans="1:9" ht="26" x14ac:dyDescent="0.35">
      <c r="A35" s="34">
        <v>18</v>
      </c>
      <c r="B35" s="107" t="s">
        <v>190</v>
      </c>
      <c r="C35" s="96" t="s">
        <v>147</v>
      </c>
      <c r="D35" s="97" t="s">
        <v>72</v>
      </c>
      <c r="E35" s="98">
        <v>12</v>
      </c>
      <c r="F35" s="89"/>
      <c r="G35" s="62"/>
      <c r="H35" s="73"/>
      <c r="I35" s="65" t="str">
        <f t="shared" si="0"/>
        <v>Included</v>
      </c>
    </row>
    <row r="36" spans="1:9" ht="26" x14ac:dyDescent="0.35">
      <c r="A36" s="34">
        <v>19</v>
      </c>
      <c r="B36" s="104" t="s">
        <v>191</v>
      </c>
      <c r="C36" s="96" t="s">
        <v>148</v>
      </c>
      <c r="D36" s="97" t="s">
        <v>72</v>
      </c>
      <c r="E36" s="98">
        <v>3</v>
      </c>
      <c r="F36" s="89"/>
      <c r="G36" s="62"/>
      <c r="H36" s="73"/>
      <c r="I36" s="65" t="str">
        <f t="shared" si="0"/>
        <v>Included</v>
      </c>
    </row>
    <row r="37" spans="1:9" x14ac:dyDescent="0.35">
      <c r="A37" s="34">
        <v>20</v>
      </c>
      <c r="B37" s="104" t="s">
        <v>191</v>
      </c>
      <c r="C37" s="96" t="s">
        <v>149</v>
      </c>
      <c r="D37" s="97" t="s">
        <v>72</v>
      </c>
      <c r="E37" s="98">
        <v>3</v>
      </c>
      <c r="F37" s="89"/>
      <c r="G37" s="62"/>
      <c r="H37" s="73"/>
      <c r="I37" s="65" t="str">
        <f t="shared" si="0"/>
        <v>Included</v>
      </c>
    </row>
    <row r="38" spans="1:9" x14ac:dyDescent="0.35">
      <c r="A38" s="34">
        <v>21</v>
      </c>
      <c r="B38" s="104" t="s">
        <v>191</v>
      </c>
      <c r="C38" s="96" t="s">
        <v>150</v>
      </c>
      <c r="D38" s="97" t="s">
        <v>71</v>
      </c>
      <c r="E38" s="98">
        <v>36</v>
      </c>
      <c r="F38" s="89"/>
      <c r="G38" s="62"/>
      <c r="H38" s="73"/>
      <c r="I38" s="65" t="str">
        <f t="shared" si="0"/>
        <v>Included</v>
      </c>
    </row>
    <row r="39" spans="1:9" x14ac:dyDescent="0.35">
      <c r="A39" s="34">
        <v>22</v>
      </c>
      <c r="B39" s="104" t="s">
        <v>191</v>
      </c>
      <c r="C39" s="96" t="s">
        <v>151</v>
      </c>
      <c r="D39" s="97" t="s">
        <v>71</v>
      </c>
      <c r="E39" s="98">
        <v>18</v>
      </c>
      <c r="F39" s="89"/>
      <c r="G39" s="62"/>
      <c r="H39" s="73"/>
      <c r="I39" s="65" t="str">
        <f t="shared" si="0"/>
        <v>Included</v>
      </c>
    </row>
    <row r="40" spans="1:9" x14ac:dyDescent="0.35">
      <c r="A40" s="34">
        <v>23</v>
      </c>
      <c r="B40" s="104" t="s">
        <v>191</v>
      </c>
      <c r="C40" s="96" t="s">
        <v>152</v>
      </c>
      <c r="D40" s="97" t="s">
        <v>71</v>
      </c>
      <c r="E40" s="98">
        <v>36</v>
      </c>
      <c r="F40" s="89"/>
      <c r="G40" s="62"/>
      <c r="H40" s="73"/>
      <c r="I40" s="65" t="str">
        <f t="shared" si="0"/>
        <v>Included</v>
      </c>
    </row>
    <row r="41" spans="1:9" x14ac:dyDescent="0.35">
      <c r="A41" s="34">
        <v>24</v>
      </c>
      <c r="B41" s="104" t="s">
        <v>191</v>
      </c>
      <c r="C41" s="96" t="s">
        <v>153</v>
      </c>
      <c r="D41" s="97" t="s">
        <v>71</v>
      </c>
      <c r="E41" s="98">
        <v>36</v>
      </c>
      <c r="F41" s="89"/>
      <c r="G41" s="62"/>
      <c r="H41" s="73"/>
      <c r="I41" s="65" t="str">
        <f t="shared" si="0"/>
        <v>Included</v>
      </c>
    </row>
    <row r="42" spans="1:9" x14ac:dyDescent="0.35">
      <c r="A42" s="34">
        <v>25</v>
      </c>
      <c r="B42" s="104" t="s">
        <v>191</v>
      </c>
      <c r="C42" s="96" t="s">
        <v>154</v>
      </c>
      <c r="D42" s="97" t="s">
        <v>71</v>
      </c>
      <c r="E42" s="98">
        <v>12</v>
      </c>
      <c r="F42" s="89"/>
      <c r="G42" s="62"/>
      <c r="H42" s="73"/>
      <c r="I42" s="65" t="str">
        <f t="shared" si="0"/>
        <v>Included</v>
      </c>
    </row>
    <row r="43" spans="1:9" x14ac:dyDescent="0.35">
      <c r="A43" s="34">
        <v>26</v>
      </c>
      <c r="B43" s="104" t="s">
        <v>191</v>
      </c>
      <c r="C43" s="96" t="s">
        <v>155</v>
      </c>
      <c r="D43" s="97" t="s">
        <v>71</v>
      </c>
      <c r="E43" s="98">
        <v>12</v>
      </c>
      <c r="F43" s="89"/>
      <c r="G43" s="62"/>
      <c r="H43" s="73"/>
      <c r="I43" s="65" t="str">
        <f t="shared" si="0"/>
        <v>Included</v>
      </c>
    </row>
    <row r="44" spans="1:9" x14ac:dyDescent="0.35">
      <c r="A44" s="34">
        <v>27</v>
      </c>
      <c r="B44" s="104" t="s">
        <v>191</v>
      </c>
      <c r="C44" s="96" t="s">
        <v>156</v>
      </c>
      <c r="D44" s="97" t="s">
        <v>71</v>
      </c>
      <c r="E44" s="98">
        <v>18</v>
      </c>
      <c r="F44" s="89"/>
      <c r="G44" s="62"/>
      <c r="H44" s="73"/>
      <c r="I44" s="65" t="str">
        <f t="shared" si="0"/>
        <v>Included</v>
      </c>
    </row>
    <row r="45" spans="1:9" x14ac:dyDescent="0.35">
      <c r="A45" s="34">
        <v>28</v>
      </c>
      <c r="B45" s="104" t="s">
        <v>191</v>
      </c>
      <c r="C45" s="96" t="s">
        <v>157</v>
      </c>
      <c r="D45" s="97" t="s">
        <v>71</v>
      </c>
      <c r="E45" s="98">
        <v>18</v>
      </c>
      <c r="F45" s="89"/>
      <c r="G45" s="62"/>
      <c r="H45" s="73"/>
      <c r="I45" s="65" t="str">
        <f t="shared" si="0"/>
        <v>Included</v>
      </c>
    </row>
    <row r="46" spans="1:9" x14ac:dyDescent="0.35">
      <c r="A46" s="34">
        <v>29</v>
      </c>
      <c r="B46" s="104" t="s">
        <v>191</v>
      </c>
      <c r="C46" s="96" t="s">
        <v>158</v>
      </c>
      <c r="D46" s="97" t="s">
        <v>71</v>
      </c>
      <c r="E46" s="98">
        <v>18</v>
      </c>
      <c r="F46" s="89"/>
      <c r="G46" s="62"/>
      <c r="H46" s="73"/>
      <c r="I46" s="65" t="str">
        <f t="shared" si="0"/>
        <v>Included</v>
      </c>
    </row>
    <row r="47" spans="1:9" ht="26" x14ac:dyDescent="0.35">
      <c r="A47" s="34">
        <v>30</v>
      </c>
      <c r="B47" s="104" t="s">
        <v>191</v>
      </c>
      <c r="C47" s="96" t="s">
        <v>159</v>
      </c>
      <c r="D47" s="97" t="s">
        <v>72</v>
      </c>
      <c r="E47" s="98">
        <v>3</v>
      </c>
      <c r="F47" s="89"/>
      <c r="G47" s="62"/>
      <c r="H47" s="73"/>
      <c r="I47" s="65" t="str">
        <f t="shared" si="0"/>
        <v>Included</v>
      </c>
    </row>
    <row r="48" spans="1:9" ht="26" x14ac:dyDescent="0.35">
      <c r="A48" s="34">
        <v>31</v>
      </c>
      <c r="B48" s="104" t="s">
        <v>191</v>
      </c>
      <c r="C48" s="102" t="s">
        <v>195</v>
      </c>
      <c r="D48" s="97" t="s">
        <v>72</v>
      </c>
      <c r="E48" s="98">
        <v>3</v>
      </c>
      <c r="F48" s="89"/>
      <c r="G48" s="62"/>
      <c r="H48" s="73"/>
      <c r="I48" s="65" t="str">
        <f t="shared" si="0"/>
        <v>Included</v>
      </c>
    </row>
    <row r="49" spans="1:9" x14ac:dyDescent="0.35">
      <c r="A49" s="34">
        <v>32</v>
      </c>
      <c r="B49" s="104" t="s">
        <v>191</v>
      </c>
      <c r="C49" s="96" t="s">
        <v>160</v>
      </c>
      <c r="D49" s="97" t="s">
        <v>72</v>
      </c>
      <c r="E49" s="98">
        <v>3</v>
      </c>
      <c r="F49" s="89"/>
      <c r="G49" s="62"/>
      <c r="H49" s="73"/>
      <c r="I49" s="65" t="str">
        <f t="shared" si="0"/>
        <v>Included</v>
      </c>
    </row>
    <row r="50" spans="1:9" ht="26" x14ac:dyDescent="0.35">
      <c r="A50" s="34">
        <v>33</v>
      </c>
      <c r="B50" s="104" t="s">
        <v>191</v>
      </c>
      <c r="C50" s="96" t="s">
        <v>161</v>
      </c>
      <c r="D50" s="97" t="s">
        <v>72</v>
      </c>
      <c r="E50" s="98">
        <v>8</v>
      </c>
      <c r="F50" s="89"/>
      <c r="G50" s="62"/>
      <c r="H50" s="73"/>
      <c r="I50" s="65" t="str">
        <f t="shared" si="0"/>
        <v>Included</v>
      </c>
    </row>
    <row r="51" spans="1:9" x14ac:dyDescent="0.35">
      <c r="A51" s="34">
        <v>34</v>
      </c>
      <c r="B51" s="104" t="s">
        <v>191</v>
      </c>
      <c r="C51" s="96" t="s">
        <v>162</v>
      </c>
      <c r="D51" s="97" t="s">
        <v>72</v>
      </c>
      <c r="E51" s="98">
        <v>90</v>
      </c>
      <c r="F51" s="89"/>
      <c r="G51" s="62"/>
      <c r="H51" s="73"/>
      <c r="I51" s="65" t="str">
        <f t="shared" si="0"/>
        <v>Included</v>
      </c>
    </row>
    <row r="52" spans="1:9" x14ac:dyDescent="0.35">
      <c r="A52" s="34">
        <v>35</v>
      </c>
      <c r="B52" s="104" t="s">
        <v>191</v>
      </c>
      <c r="C52" s="96" t="s">
        <v>163</v>
      </c>
      <c r="D52" s="97" t="s">
        <v>72</v>
      </c>
      <c r="E52" s="98">
        <v>3</v>
      </c>
      <c r="F52" s="89"/>
      <c r="G52" s="62"/>
      <c r="H52" s="73"/>
      <c r="I52" s="65" t="str">
        <f t="shared" si="0"/>
        <v>Included</v>
      </c>
    </row>
    <row r="53" spans="1:9" x14ac:dyDescent="0.35">
      <c r="A53" s="34">
        <v>36</v>
      </c>
      <c r="B53" s="104" t="s">
        <v>191</v>
      </c>
      <c r="C53" s="96" t="s">
        <v>164</v>
      </c>
      <c r="D53" s="97" t="s">
        <v>72</v>
      </c>
      <c r="E53" s="98">
        <v>6</v>
      </c>
      <c r="F53" s="89"/>
      <c r="G53" s="62"/>
      <c r="H53" s="73"/>
      <c r="I53" s="65" t="str">
        <f t="shared" si="0"/>
        <v>Included</v>
      </c>
    </row>
    <row r="54" spans="1:9" x14ac:dyDescent="0.35">
      <c r="A54" s="34">
        <v>37</v>
      </c>
      <c r="B54" s="104" t="s">
        <v>191</v>
      </c>
      <c r="C54" s="96" t="s">
        <v>165</v>
      </c>
      <c r="D54" s="97" t="s">
        <v>72</v>
      </c>
      <c r="E54" s="98">
        <v>6</v>
      </c>
      <c r="F54" s="89"/>
      <c r="G54" s="62"/>
      <c r="H54" s="73"/>
      <c r="I54" s="65" t="str">
        <f t="shared" si="0"/>
        <v>Included</v>
      </c>
    </row>
    <row r="55" spans="1:9" x14ac:dyDescent="0.35">
      <c r="A55" s="34">
        <v>38</v>
      </c>
      <c r="B55" s="104" t="s">
        <v>191</v>
      </c>
      <c r="C55" s="96" t="s">
        <v>166</v>
      </c>
      <c r="D55" s="97" t="s">
        <v>72</v>
      </c>
      <c r="E55" s="98">
        <v>3</v>
      </c>
      <c r="F55" s="89"/>
      <c r="G55" s="62"/>
      <c r="H55" s="73"/>
      <c r="I55" s="65" t="str">
        <f t="shared" si="0"/>
        <v>Included</v>
      </c>
    </row>
    <row r="56" spans="1:9" x14ac:dyDescent="0.35">
      <c r="A56" s="34">
        <v>39</v>
      </c>
      <c r="B56" s="104" t="s">
        <v>191</v>
      </c>
      <c r="C56" s="96" t="s">
        <v>167</v>
      </c>
      <c r="D56" s="97" t="s">
        <v>72</v>
      </c>
      <c r="E56" s="98">
        <v>2</v>
      </c>
      <c r="F56" s="89"/>
      <c r="G56" s="62"/>
      <c r="H56" s="73"/>
      <c r="I56" s="65" t="str">
        <f t="shared" si="0"/>
        <v>Included</v>
      </c>
    </row>
    <row r="57" spans="1:9" x14ac:dyDescent="0.35">
      <c r="A57" s="34">
        <v>40</v>
      </c>
      <c r="B57" s="104" t="s">
        <v>191</v>
      </c>
      <c r="C57" s="96" t="s">
        <v>168</v>
      </c>
      <c r="D57" s="97" t="s">
        <v>72</v>
      </c>
      <c r="E57" s="98">
        <v>2</v>
      </c>
      <c r="F57" s="89"/>
      <c r="G57" s="62"/>
      <c r="H57" s="73"/>
      <c r="I57" s="65" t="str">
        <f t="shared" si="0"/>
        <v>Included</v>
      </c>
    </row>
    <row r="58" spans="1:9" ht="26" x14ac:dyDescent="0.35">
      <c r="A58" s="34">
        <v>41</v>
      </c>
      <c r="B58" s="104" t="s">
        <v>191</v>
      </c>
      <c r="C58" s="96" t="s">
        <v>169</v>
      </c>
      <c r="D58" s="97" t="s">
        <v>72</v>
      </c>
      <c r="E58" s="98">
        <v>2</v>
      </c>
      <c r="F58" s="89"/>
      <c r="G58" s="62"/>
      <c r="H58" s="73"/>
      <c r="I58" s="65" t="str">
        <f t="shared" si="0"/>
        <v>Included</v>
      </c>
    </row>
    <row r="59" spans="1:9" x14ac:dyDescent="0.35">
      <c r="A59" s="34">
        <v>42</v>
      </c>
      <c r="B59" s="104" t="s">
        <v>191</v>
      </c>
      <c r="C59" s="96" t="s">
        <v>170</v>
      </c>
      <c r="D59" s="97" t="s">
        <v>72</v>
      </c>
      <c r="E59" s="98">
        <v>2</v>
      </c>
      <c r="F59" s="89"/>
      <c r="G59" s="62"/>
      <c r="H59" s="73"/>
      <c r="I59" s="65" t="str">
        <f t="shared" si="0"/>
        <v>Included</v>
      </c>
    </row>
    <row r="60" spans="1:9" x14ac:dyDescent="0.35">
      <c r="A60" s="34">
        <v>43</v>
      </c>
      <c r="B60" s="104" t="s">
        <v>171</v>
      </c>
      <c r="C60" s="102" t="s">
        <v>172</v>
      </c>
      <c r="D60" s="97" t="s">
        <v>71</v>
      </c>
      <c r="E60" s="98">
        <v>13</v>
      </c>
      <c r="F60" s="89"/>
      <c r="G60" s="62"/>
      <c r="H60" s="73"/>
      <c r="I60" s="65" t="str">
        <f t="shared" si="0"/>
        <v>Included</v>
      </c>
    </row>
    <row r="61" spans="1:9" x14ac:dyDescent="0.35">
      <c r="A61" s="34">
        <v>44</v>
      </c>
      <c r="B61" s="105" t="s">
        <v>194</v>
      </c>
      <c r="C61" s="96" t="s">
        <v>173</v>
      </c>
      <c r="D61" s="97" t="s">
        <v>71</v>
      </c>
      <c r="E61" s="98">
        <v>2</v>
      </c>
      <c r="F61" s="89"/>
      <c r="G61" s="62"/>
      <c r="H61" s="73"/>
      <c r="I61" s="65" t="str">
        <f t="shared" si="0"/>
        <v>Included</v>
      </c>
    </row>
    <row r="62" spans="1:9" ht="15.5" x14ac:dyDescent="0.35">
      <c r="A62" s="179" t="s">
        <v>122</v>
      </c>
      <c r="B62" s="180"/>
      <c r="C62" s="180"/>
      <c r="D62" s="180"/>
      <c r="E62" s="180"/>
      <c r="F62" s="181"/>
      <c r="G62" s="37"/>
      <c r="H62" s="38"/>
      <c r="I62" s="36">
        <f>ROUNDUP(SUMPRODUCT($E$18:$E$61,$F$18:$F$61),0)</f>
        <v>0</v>
      </c>
    </row>
    <row r="63" spans="1:9" ht="15.5" x14ac:dyDescent="0.35">
      <c r="A63" s="69"/>
      <c r="B63" s="70"/>
      <c r="C63" s="182" t="s">
        <v>123</v>
      </c>
      <c r="D63" s="182"/>
      <c r="E63" s="182"/>
      <c r="F63" s="182"/>
      <c r="G63" s="39"/>
      <c r="H63" s="40"/>
      <c r="I63" s="36">
        <f>ROUNDUP(SUMPRODUCT($E$18:$E$61,$G$18:$G$61),0)</f>
        <v>0</v>
      </c>
    </row>
    <row r="64" spans="1:9" ht="15.5" x14ac:dyDescent="0.35">
      <c r="A64" s="71"/>
      <c r="B64" s="72"/>
      <c r="C64" s="182" t="s">
        <v>124</v>
      </c>
      <c r="D64" s="182"/>
      <c r="E64" s="182"/>
      <c r="F64" s="182"/>
      <c r="G64" s="41"/>
      <c r="H64" s="42"/>
      <c r="I64" s="36">
        <f>ROUNDUP(SUMPRODUCT($E$18:$E$61,$H$18:$H$61),0)</f>
        <v>0</v>
      </c>
    </row>
    <row r="65" spans="1:9" x14ac:dyDescent="0.35">
      <c r="A65" s="43" t="s">
        <v>119</v>
      </c>
      <c r="B65" s="21" t="s">
        <v>74</v>
      </c>
      <c r="C65" s="21"/>
      <c r="D65" s="21"/>
      <c r="E65" s="21"/>
      <c r="F65" s="21"/>
      <c r="G65" s="21"/>
      <c r="H65" s="21"/>
      <c r="I65" s="21"/>
    </row>
    <row r="66" spans="1:9" x14ac:dyDescent="0.35">
      <c r="A66" s="44" t="s">
        <v>75</v>
      </c>
      <c r="B66" s="21" t="s">
        <v>105</v>
      </c>
      <c r="C66" s="21"/>
      <c r="D66" s="21"/>
      <c r="E66" s="21"/>
      <c r="F66" s="21"/>
      <c r="G66" s="21"/>
      <c r="H66" s="21"/>
      <c r="I66" s="21"/>
    </row>
    <row r="67" spans="1:9" ht="22.5" customHeight="1" x14ac:dyDescent="0.35">
      <c r="A67" s="44"/>
      <c r="B67" s="185" t="s">
        <v>201</v>
      </c>
      <c r="C67" s="185"/>
      <c r="D67" s="185"/>
      <c r="E67" s="185"/>
      <c r="F67" s="185"/>
      <c r="G67" s="185"/>
      <c r="H67" s="185"/>
      <c r="I67" s="185"/>
    </row>
    <row r="68" spans="1:9" ht="31.5" customHeight="1" x14ac:dyDescent="0.35">
      <c r="A68" s="21"/>
      <c r="B68" s="185"/>
      <c r="C68" s="185"/>
      <c r="D68" s="185"/>
      <c r="E68" s="185"/>
      <c r="F68" s="185"/>
      <c r="G68" s="185"/>
      <c r="H68" s="185"/>
      <c r="I68" s="185"/>
    </row>
    <row r="69" spans="1:9" ht="29" x14ac:dyDescent="0.35">
      <c r="A69" s="14" t="s">
        <v>76</v>
      </c>
      <c r="B69" s="80" t="str">
        <f>_xlfn.CONCAT('Name of Bidder'!$C$16," ",'Name of Bidder'!$D$16," ",'Name of Bidder'!$E$16)</f>
        <v xml:space="preserve">  </v>
      </c>
      <c r="C69" s="21"/>
      <c r="D69" s="21"/>
      <c r="E69" s="45" t="s">
        <v>102</v>
      </c>
      <c r="F69" s="172" t="str">
        <f>IF(ISBLANK('Name of Bidder'!$C$13)," ",'Name of Bidder'!$C$13)</f>
        <v xml:space="preserve"> </v>
      </c>
      <c r="G69" s="173"/>
      <c r="H69" s="173"/>
      <c r="I69" s="174"/>
    </row>
    <row r="70" spans="1:9" x14ac:dyDescent="0.35">
      <c r="A70" s="21" t="s">
        <v>77</v>
      </c>
      <c r="B70" s="81" t="str">
        <f>IF(ISBLANK('Name of Bidder'!$C$17)," ",'Name of Bidder'!$C$17)</f>
        <v xml:space="preserve"> </v>
      </c>
      <c r="C70" s="21"/>
      <c r="D70" s="21"/>
      <c r="E70" s="21" t="s">
        <v>78</v>
      </c>
      <c r="F70" s="172" t="str">
        <f>IF(ISBLANK('Name of Bidder'!$C$14)," ",'Name of Bidder'!$C$14)</f>
        <v xml:space="preserve"> </v>
      </c>
      <c r="G70" s="173"/>
      <c r="H70" s="173"/>
      <c r="I70" s="174"/>
    </row>
  </sheetData>
  <sheetProtection algorithmName="SHA-512" hashValue="tK8Ck1kJdPNCtsQFshWoGmVSvO0sk7FkYxFpUyXTVjEtAdo9m8FJ4OByi1ZUZRas3D2B+8c4IJ5wZE2oDiydzg==" saltValue="6rZpkchxHsJx3BmpfS7rag==" spinCount="100000" sheet="1" objects="1" scenarios="1"/>
  <autoFilter ref="A16:I66" xr:uid="{88B44A2D-8B31-4045-A559-2A3F6731F57C}"/>
  <mergeCells count="13">
    <mergeCell ref="A1:I2"/>
    <mergeCell ref="F69:I69"/>
    <mergeCell ref="F70:I70"/>
    <mergeCell ref="A13:I13"/>
    <mergeCell ref="A3:I3"/>
    <mergeCell ref="A4:I4"/>
    <mergeCell ref="A62:F62"/>
    <mergeCell ref="C63:F63"/>
    <mergeCell ref="C64:F64"/>
    <mergeCell ref="A6:B6"/>
    <mergeCell ref="B9:C11"/>
    <mergeCell ref="B8:C8"/>
    <mergeCell ref="B67:I68"/>
  </mergeCells>
  <dataValidations count="4">
    <dataValidation type="custom" allowBlank="1" showInputMessage="1" showErrorMessage="1" sqref="G18:G39" xr:uid="{270BB3B4-0B92-436E-AA73-C73E093F66C6}">
      <formula1>F18:F61&gt;0</formula1>
    </dataValidation>
    <dataValidation type="custom" allowBlank="1" showInputMessage="1" showErrorMessage="1" sqref="G40:G61" xr:uid="{881FEED8-3881-45F2-AE4E-9B9DE9170893}">
      <formula1>F40:F84&gt;0</formula1>
    </dataValidation>
    <dataValidation type="custom" allowBlank="1" showInputMessage="1" showErrorMessage="1" sqref="H18:H39" xr:uid="{6DA6F65C-D1A0-4878-B641-13F18C80CD1A}">
      <formula1>F18:F61&gt;0</formula1>
    </dataValidation>
    <dataValidation type="custom" allowBlank="1" showInputMessage="1" showErrorMessage="1" sqref="H40:H61" xr:uid="{A2AA3DA2-B8CF-4871-9918-307EC84454B5}">
      <formula1>F40:F84&gt;0</formula1>
    </dataValidation>
  </dataValidations>
  <pageMargins left="0.7" right="0.7" top="0.75" bottom="0.75" header="0.3" footer="0.3"/>
  <pageSetup paperSize="9" scale="68" fitToHeight="0" orientation="landscape" r:id="rId1"/>
  <rowBreaks count="3" manualBreakCount="3">
    <brk id="33" max="8" man="1"/>
    <brk id="44" max="8" man="1"/>
    <brk id="58"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BAAF-AD2F-4DDB-B992-727780201404}">
  <sheetPr>
    <tabColor theme="4" tint="-0.249977111117893"/>
    <pageSetUpPr fitToPage="1"/>
  </sheetPr>
  <dimension ref="A1:H24"/>
  <sheetViews>
    <sheetView view="pageBreakPreview" topLeftCell="A10" zoomScale="70" zoomScaleNormal="70" zoomScaleSheetLayoutView="70" workbookViewId="0">
      <selection activeCell="K16" sqref="K16"/>
    </sheetView>
  </sheetViews>
  <sheetFormatPr defaultRowHeight="14.5" x14ac:dyDescent="0.35"/>
  <cols>
    <col min="1" max="1" width="8.7265625" style="9"/>
    <col min="2" max="2" width="19.1796875" style="9" customWidth="1"/>
    <col min="3" max="3" width="50.453125" style="9" customWidth="1"/>
    <col min="4" max="4" width="11" style="9" customWidth="1"/>
    <col min="5" max="5" width="12.90625" style="9" customWidth="1"/>
    <col min="6" max="6" width="17.81640625" style="9" customWidth="1"/>
    <col min="7" max="7" width="23.54296875" style="9" customWidth="1"/>
    <col min="8" max="8" width="20.7265625" style="9" customWidth="1"/>
    <col min="9" max="9" width="1.54296875" style="9" customWidth="1"/>
    <col min="10" max="16384" width="8.7265625" style="9"/>
  </cols>
  <sheetData>
    <row r="1" spans="1:8" ht="14.5" customHeight="1" x14ac:dyDescent="0.35">
      <c r="A1" s="186" t="s">
        <v>79</v>
      </c>
      <c r="B1" s="186"/>
      <c r="C1" s="186"/>
      <c r="D1" s="186"/>
      <c r="E1" s="186"/>
      <c r="F1" s="186"/>
      <c r="G1" s="186"/>
      <c r="H1" s="186"/>
    </row>
    <row r="2" spans="1:8" ht="14.5" customHeight="1" x14ac:dyDescent="0.35">
      <c r="A2" s="186"/>
      <c r="B2" s="186"/>
      <c r="C2" s="186"/>
      <c r="D2" s="186"/>
      <c r="E2" s="186"/>
      <c r="F2" s="186"/>
      <c r="G2" s="186"/>
      <c r="H2" s="186"/>
    </row>
    <row r="3" spans="1:8" ht="52.5" customHeight="1" x14ac:dyDescent="0.35">
      <c r="A3" s="176" t="str">
        <f>Cover!B3</f>
        <v>Procurement of Emergency Restoration System (ERS) for 2 X 400 kV S/c Parbati – Koldam Transmission Line and 400 kV D/c Koldam – Ludhiana Transmission Line</v>
      </c>
      <c r="B3" s="177"/>
      <c r="C3" s="177"/>
      <c r="D3" s="177"/>
      <c r="E3" s="177"/>
      <c r="F3" s="177"/>
      <c r="G3" s="177"/>
      <c r="H3" s="177"/>
    </row>
    <row r="4" spans="1:8" ht="18" x14ac:dyDescent="0.4">
      <c r="A4" s="178" t="s">
        <v>80</v>
      </c>
      <c r="B4" s="178"/>
      <c r="C4" s="178"/>
      <c r="D4" s="178"/>
      <c r="E4" s="178"/>
      <c r="F4" s="178"/>
      <c r="G4" s="178"/>
      <c r="H4" s="178"/>
    </row>
    <row r="5" spans="1:8" x14ac:dyDescent="0.35">
      <c r="A5" s="21"/>
      <c r="B5" s="21"/>
      <c r="C5" s="21"/>
      <c r="D5" s="21"/>
      <c r="E5" s="21"/>
      <c r="F5" s="21"/>
      <c r="G5" s="21"/>
      <c r="H5" s="21"/>
    </row>
    <row r="6" spans="1:8" x14ac:dyDescent="0.35">
      <c r="A6" s="21" t="s">
        <v>103</v>
      </c>
      <c r="B6" s="21"/>
      <c r="C6" s="46"/>
      <c r="D6" s="46"/>
      <c r="E6" s="46"/>
      <c r="F6" s="21"/>
      <c r="G6" s="21" t="s">
        <v>57</v>
      </c>
      <c r="H6" s="21"/>
    </row>
    <row r="7" spans="1:8" x14ac:dyDescent="0.35">
      <c r="A7" s="21"/>
      <c r="B7" s="21"/>
      <c r="C7" s="21"/>
      <c r="D7" s="21"/>
      <c r="E7" s="21"/>
      <c r="F7" s="21"/>
      <c r="G7" s="21" t="s">
        <v>58</v>
      </c>
      <c r="H7" s="21"/>
    </row>
    <row r="8" spans="1:8" x14ac:dyDescent="0.35">
      <c r="A8" s="30" t="s">
        <v>62</v>
      </c>
      <c r="B8" s="183" t="str">
        <f>IF(ISBLANK('Name of Bidder'!$C$7)," ",'Name of Bidder'!$C$7)</f>
        <v xml:space="preserve"> </v>
      </c>
      <c r="C8" s="183"/>
      <c r="D8" s="183"/>
      <c r="E8" s="21"/>
      <c r="F8" s="21"/>
      <c r="G8" s="31" t="s">
        <v>59</v>
      </c>
      <c r="H8" s="21"/>
    </row>
    <row r="9" spans="1:8" x14ac:dyDescent="0.35">
      <c r="A9" s="21" t="s">
        <v>61</v>
      </c>
      <c r="B9" s="184" t="str">
        <f>IF(ISBLANK('Name of Bidder'!$C$8)," ",'Name of Bidder'!$C$8)</f>
        <v xml:space="preserve"> </v>
      </c>
      <c r="C9" s="184"/>
      <c r="D9" s="184"/>
      <c r="E9" s="67"/>
      <c r="F9" s="21"/>
      <c r="G9" s="31" t="s">
        <v>69</v>
      </c>
      <c r="H9" s="21"/>
    </row>
    <row r="10" spans="1:8" x14ac:dyDescent="0.35">
      <c r="A10" s="21"/>
      <c r="B10" s="184"/>
      <c r="C10" s="184"/>
      <c r="D10" s="184"/>
      <c r="E10" s="67"/>
      <c r="F10" s="21"/>
      <c r="G10" s="21" t="s">
        <v>70</v>
      </c>
      <c r="H10" s="21"/>
    </row>
    <row r="11" spans="1:8" x14ac:dyDescent="0.35">
      <c r="A11" s="21"/>
      <c r="B11" s="184"/>
      <c r="C11" s="184"/>
      <c r="D11" s="184"/>
      <c r="E11" s="67"/>
      <c r="F11" s="21"/>
      <c r="G11" s="31" t="s">
        <v>60</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178" t="s">
        <v>202</v>
      </c>
      <c r="B14" s="178"/>
      <c r="C14" s="178"/>
      <c r="D14" s="178"/>
      <c r="E14" s="178"/>
      <c r="F14" s="178"/>
      <c r="G14" s="178"/>
      <c r="H14" s="178"/>
    </row>
    <row r="15" spans="1:8" x14ac:dyDescent="0.35">
      <c r="A15" s="21"/>
      <c r="B15" s="21"/>
      <c r="C15" s="21"/>
      <c r="D15" s="21"/>
      <c r="E15" s="21"/>
      <c r="F15" s="21"/>
      <c r="G15" s="30"/>
      <c r="H15" s="44" t="s">
        <v>81</v>
      </c>
    </row>
    <row r="16" spans="1:8" s="51" customFormat="1" ht="73.5" customHeight="1" x14ac:dyDescent="0.35">
      <c r="A16" s="50" t="s">
        <v>106</v>
      </c>
      <c r="B16" s="50" t="s">
        <v>107</v>
      </c>
      <c r="C16" s="50" t="s">
        <v>82</v>
      </c>
      <c r="D16" s="50" t="s">
        <v>66</v>
      </c>
      <c r="E16" s="50" t="s">
        <v>108</v>
      </c>
      <c r="F16" s="50" t="s">
        <v>109</v>
      </c>
      <c r="G16" s="50" t="s">
        <v>117</v>
      </c>
      <c r="H16" s="50" t="s">
        <v>118</v>
      </c>
    </row>
    <row r="17" spans="1:8" s="52" customFormat="1" x14ac:dyDescent="0.35">
      <c r="A17" s="33">
        <v>1</v>
      </c>
      <c r="B17" s="33">
        <v>2</v>
      </c>
      <c r="C17" s="33">
        <v>3</v>
      </c>
      <c r="D17" s="33">
        <v>4</v>
      </c>
      <c r="E17" s="33">
        <v>5</v>
      </c>
      <c r="F17" s="33">
        <v>6</v>
      </c>
      <c r="G17" s="33">
        <v>7</v>
      </c>
      <c r="H17" s="33" t="s">
        <v>116</v>
      </c>
    </row>
    <row r="18" spans="1:8" ht="29" x14ac:dyDescent="0.35">
      <c r="A18" s="35">
        <v>1</v>
      </c>
      <c r="B18" s="35" t="s">
        <v>179</v>
      </c>
      <c r="C18" s="92" t="s">
        <v>174</v>
      </c>
      <c r="D18" s="91" t="s">
        <v>127</v>
      </c>
      <c r="E18" s="35">
        <v>5</v>
      </c>
      <c r="F18" s="63"/>
      <c r="G18" s="62"/>
      <c r="H18" s="35" t="str">
        <f>IF(ISBLANK(F18),"Included",ROUNDUP(((F18+G18)*E18),0))</f>
        <v>Included</v>
      </c>
    </row>
    <row r="19" spans="1:8" ht="58" x14ac:dyDescent="0.35">
      <c r="A19" s="35">
        <v>2</v>
      </c>
      <c r="B19" s="35" t="s">
        <v>179</v>
      </c>
      <c r="C19" s="92" t="s">
        <v>177</v>
      </c>
      <c r="D19" s="91" t="s">
        <v>178</v>
      </c>
      <c r="E19" s="35">
        <v>1</v>
      </c>
      <c r="F19" s="63"/>
      <c r="G19" s="62"/>
      <c r="H19" s="35" t="str">
        <f>IF(ISBLANK(F19),"Included",ROUNDUP(((F19+G19)*E19),0))</f>
        <v>Included</v>
      </c>
    </row>
    <row r="20" spans="1:8" x14ac:dyDescent="0.35">
      <c r="A20" s="187" t="s">
        <v>110</v>
      </c>
      <c r="B20" s="187"/>
      <c r="C20" s="187"/>
      <c r="D20" s="187"/>
      <c r="E20" s="187"/>
      <c r="F20" s="188"/>
      <c r="G20" s="47"/>
      <c r="H20" s="47">
        <f>ROUNDUP($E$18*$F$18,0)</f>
        <v>0</v>
      </c>
    </row>
    <row r="21" spans="1:8" x14ac:dyDescent="0.35">
      <c r="A21" s="189" t="s">
        <v>111</v>
      </c>
      <c r="B21" s="189"/>
      <c r="C21" s="189"/>
      <c r="D21" s="189"/>
      <c r="E21" s="189"/>
      <c r="F21" s="190"/>
      <c r="G21" s="47">
        <f>ROUNDUP($E$18*$G$18,0)</f>
        <v>0</v>
      </c>
      <c r="H21" s="47"/>
    </row>
    <row r="22" spans="1:8" s="49" customFormat="1" ht="18" customHeight="1" x14ac:dyDescent="0.35">
      <c r="A22" s="48"/>
      <c r="B22" s="66"/>
      <c r="C22" s="66"/>
      <c r="D22" s="66"/>
      <c r="E22" s="66"/>
      <c r="F22" s="66"/>
      <c r="G22" s="66"/>
      <c r="H22" s="66"/>
    </row>
    <row r="23" spans="1:8" ht="29" x14ac:dyDescent="0.35">
      <c r="A23" s="21" t="s">
        <v>76</v>
      </c>
      <c r="B23" s="82" t="str">
        <f>_xlfn.CONCAT('Name of Bidder'!$C$16," ",'Name of Bidder'!$D$16," ",'Name of Bidder'!$E$16)</f>
        <v xml:space="preserve">  </v>
      </c>
      <c r="C23" s="21"/>
      <c r="D23" s="21"/>
      <c r="E23" s="45" t="s">
        <v>102</v>
      </c>
      <c r="F23" s="172" t="str">
        <f>IF(ISBLANK('Name of Bidder'!$C$13)," ",'Name of Bidder'!$C$13)</f>
        <v xml:space="preserve"> </v>
      </c>
      <c r="G23" s="173"/>
      <c r="H23" s="174"/>
    </row>
    <row r="24" spans="1:8" ht="22.5" customHeight="1" x14ac:dyDescent="0.35">
      <c r="A24" s="21" t="s">
        <v>77</v>
      </c>
      <c r="B24" s="81" t="str">
        <f>IF(ISBLANK('Name of Bidder'!$C$17)," ",'Name of Bidder'!$C$17)</f>
        <v xml:space="preserve"> </v>
      </c>
      <c r="C24" s="21"/>
      <c r="D24" s="21"/>
      <c r="E24" s="21" t="s">
        <v>78</v>
      </c>
      <c r="F24" s="172" t="str">
        <f>IF(ISBLANK('Name of Bidder'!$C$14)," ",'Name of Bidder'!$C$14)</f>
        <v xml:space="preserve"> </v>
      </c>
      <c r="G24" s="173"/>
      <c r="H24" s="174"/>
    </row>
  </sheetData>
  <sheetProtection algorithmName="SHA-512" hashValue="KcTDe6Ua1ua07IXpDCJu74ZBGWPaIj1UUIgXllbzfrEGRh6dEN34VHBbg7LUjPecEaccqQl3NM8qak1NyAO0Ag==" saltValue="OAJqAWzP0b1ng6CQ4bRwtg==" spinCount="100000" sheet="1" objects="1" scenarios="1"/>
  <mergeCells count="10">
    <mergeCell ref="A1:H2"/>
    <mergeCell ref="A3:H3"/>
    <mergeCell ref="A4:H4"/>
    <mergeCell ref="F24:H24"/>
    <mergeCell ref="A14:H14"/>
    <mergeCell ref="A20:F20"/>
    <mergeCell ref="A21:F21"/>
    <mergeCell ref="F23:H23"/>
    <mergeCell ref="B9:D11"/>
    <mergeCell ref="B8:D8"/>
  </mergeCells>
  <dataValidations count="1">
    <dataValidation type="custom" showInputMessage="1" showErrorMessage="1" sqref="G18:G19" xr:uid="{F1590CFF-1946-4594-A64A-3E6B5090C12A}">
      <formula1>F18&gt;0</formula1>
    </dataValidation>
  </dataValidations>
  <pageMargins left="0.7" right="0.7" top="0.75" bottom="0.75" header="0.3" footer="0.3"/>
  <pageSetup paperSize="9" scale="79" orientation="landscape" r:id="rId1"/>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EBAED-BB44-4B09-8A55-2868CC8D28B3}">
  <sheetPr>
    <tabColor theme="4" tint="-0.249977111117893"/>
    <pageSetUpPr fitToPage="1"/>
  </sheetPr>
  <dimension ref="A1:N23"/>
  <sheetViews>
    <sheetView view="pageBreakPreview" topLeftCell="A3" zoomScaleNormal="100" zoomScaleSheetLayoutView="100" workbookViewId="0">
      <selection activeCell="C22" sqref="C22"/>
    </sheetView>
  </sheetViews>
  <sheetFormatPr defaultRowHeight="14.5" x14ac:dyDescent="0.35"/>
  <cols>
    <col min="1" max="1" width="8.7265625" style="9"/>
    <col min="2" max="2" width="75.36328125" style="9" customWidth="1"/>
    <col min="3" max="3" width="24.08984375" style="9" customWidth="1"/>
    <col min="4" max="4" width="37.36328125" style="9" customWidth="1"/>
    <col min="5" max="5" width="1.26953125" style="9" customWidth="1"/>
    <col min="6" max="16384" width="8.7265625" style="9"/>
  </cols>
  <sheetData>
    <row r="1" spans="1:14" s="29" customFormat="1" x14ac:dyDescent="0.35">
      <c r="A1" s="186" t="s">
        <v>183</v>
      </c>
      <c r="B1" s="186"/>
      <c r="C1" s="186"/>
      <c r="D1" s="186"/>
    </row>
    <row r="2" spans="1:14" x14ac:dyDescent="0.35">
      <c r="A2" s="186"/>
      <c r="B2" s="186"/>
      <c r="C2" s="186"/>
      <c r="D2" s="186"/>
    </row>
    <row r="3" spans="1:14" ht="59.5" customHeight="1" x14ac:dyDescent="0.35">
      <c r="A3" s="191" t="str">
        <f>Cover!B3</f>
        <v>Procurement of Emergency Restoration System (ERS) for 2 X 400 kV S/c Parbati – Koldam Transmission Line and 400 kV D/c Koldam – Ludhiana Transmission Line</v>
      </c>
      <c r="B3" s="191"/>
      <c r="C3" s="191"/>
      <c r="D3" s="191"/>
      <c r="E3" s="53"/>
      <c r="F3" s="53"/>
      <c r="G3" s="53"/>
      <c r="H3" s="53"/>
      <c r="I3" s="53"/>
      <c r="J3" s="53"/>
      <c r="K3" s="53"/>
      <c r="L3" s="53"/>
      <c r="M3" s="53"/>
      <c r="N3" s="53"/>
    </row>
    <row r="4" spans="1:14" ht="18" x14ac:dyDescent="0.4">
      <c r="A4" s="178" t="s">
        <v>204</v>
      </c>
      <c r="B4" s="178"/>
      <c r="C4" s="178"/>
      <c r="D4" s="178"/>
      <c r="E4" s="54"/>
      <c r="F4" s="54"/>
      <c r="G4" s="54"/>
      <c r="H4" s="54"/>
      <c r="I4" s="54"/>
      <c r="J4" s="54"/>
      <c r="K4" s="54"/>
      <c r="L4" s="54"/>
      <c r="M4" s="54"/>
      <c r="N4" s="54"/>
    </row>
    <row r="5" spans="1:14" x14ac:dyDescent="0.35">
      <c r="A5" s="21"/>
      <c r="B5" s="21"/>
      <c r="C5" s="21"/>
      <c r="D5" s="21"/>
    </row>
    <row r="6" spans="1:14" x14ac:dyDescent="0.35">
      <c r="A6" s="21" t="s">
        <v>103</v>
      </c>
      <c r="B6" s="21"/>
      <c r="C6" s="21"/>
      <c r="D6" s="21" t="s">
        <v>57</v>
      </c>
    </row>
    <row r="7" spans="1:14" ht="29" x14ac:dyDescent="0.35">
      <c r="A7" s="21"/>
      <c r="B7" s="21"/>
      <c r="C7" s="21"/>
      <c r="D7" s="45" t="s">
        <v>58</v>
      </c>
    </row>
    <row r="8" spans="1:14" x14ac:dyDescent="0.35">
      <c r="A8" s="30" t="s">
        <v>62</v>
      </c>
      <c r="B8" s="30" t="str">
        <f>IF(ISBLANK('Name of Bidder'!C7)," ",'Name of Bidder'!C7)</f>
        <v xml:space="preserve"> </v>
      </c>
      <c r="C8" s="21"/>
      <c r="D8" s="31" t="s">
        <v>59</v>
      </c>
    </row>
    <row r="9" spans="1:14" x14ac:dyDescent="0.35">
      <c r="A9" s="21" t="s">
        <v>61</v>
      </c>
      <c r="B9" s="184" t="str">
        <f>IF(ISBLANK('Name of Bidder'!C8)," ",'Name of Bidder'!C8)</f>
        <v xml:space="preserve"> </v>
      </c>
      <c r="C9" s="21"/>
      <c r="D9" s="31" t="s">
        <v>69</v>
      </c>
    </row>
    <row r="10" spans="1:14" x14ac:dyDescent="0.35">
      <c r="A10" s="21"/>
      <c r="B10" s="184"/>
      <c r="C10" s="21"/>
      <c r="D10" s="21" t="s">
        <v>70</v>
      </c>
    </row>
    <row r="11" spans="1:14" x14ac:dyDescent="0.35">
      <c r="A11" s="21"/>
      <c r="B11" s="184"/>
      <c r="C11" s="21"/>
      <c r="D11" s="31" t="s">
        <v>60</v>
      </c>
    </row>
    <row r="12" spans="1:14" x14ac:dyDescent="0.35">
      <c r="A12" s="21"/>
      <c r="B12" s="21"/>
      <c r="C12" s="21"/>
      <c r="D12" s="21"/>
    </row>
    <row r="13" spans="1:14" x14ac:dyDescent="0.35">
      <c r="A13" s="87" t="s">
        <v>83</v>
      </c>
      <c r="B13" s="192" t="s">
        <v>84</v>
      </c>
      <c r="C13" s="192"/>
      <c r="D13" s="86" t="s">
        <v>85</v>
      </c>
    </row>
    <row r="14" spans="1:14" x14ac:dyDescent="0.35">
      <c r="A14" s="83"/>
      <c r="B14" s="55"/>
      <c r="C14" s="84"/>
      <c r="D14" s="85"/>
    </row>
    <row r="15" spans="1:14" x14ac:dyDescent="0.35">
      <c r="A15" s="196">
        <v>1</v>
      </c>
      <c r="B15" s="193" t="s">
        <v>86</v>
      </c>
      <c r="C15" s="194"/>
      <c r="D15" s="55"/>
    </row>
    <row r="16" spans="1:14" ht="60" customHeight="1" x14ac:dyDescent="0.35">
      <c r="A16" s="197"/>
      <c r="B16" s="195" t="s">
        <v>181</v>
      </c>
      <c r="C16" s="195"/>
      <c r="D16" s="56">
        <f>'Sch-1'!I64</f>
        <v>0</v>
      </c>
    </row>
    <row r="17" spans="1:4" x14ac:dyDescent="0.35">
      <c r="A17" s="196">
        <v>2</v>
      </c>
      <c r="B17" s="193" t="s">
        <v>87</v>
      </c>
      <c r="C17" s="194"/>
      <c r="D17" s="57"/>
    </row>
    <row r="18" spans="1:4" ht="48" customHeight="1" x14ac:dyDescent="0.35">
      <c r="A18" s="197"/>
      <c r="B18" s="198" t="s">
        <v>182</v>
      </c>
      <c r="C18" s="199"/>
      <c r="D18" s="56">
        <f>+'Sch-2'!G21</f>
        <v>0</v>
      </c>
    </row>
    <row r="19" spans="1:4" x14ac:dyDescent="0.35">
      <c r="A19" s="21"/>
      <c r="B19" s="193" t="s">
        <v>88</v>
      </c>
      <c r="C19" s="194"/>
      <c r="D19" s="58">
        <f>D16+D18</f>
        <v>0</v>
      </c>
    </row>
    <row r="20" spans="1:4" x14ac:dyDescent="0.35">
      <c r="A20" s="21"/>
      <c r="B20" s="21"/>
      <c r="C20" s="21"/>
      <c r="D20" s="21"/>
    </row>
    <row r="21" spans="1:4" x14ac:dyDescent="0.35">
      <c r="A21" s="21"/>
      <c r="B21" s="21"/>
      <c r="C21" s="21"/>
      <c r="D21" s="21"/>
    </row>
    <row r="22" spans="1:4" x14ac:dyDescent="0.35">
      <c r="A22" s="21" t="s">
        <v>76</v>
      </c>
      <c r="B22" s="82" t="str">
        <f>_xlfn.CONCAT('Name of Bidder'!$C$16," ",'Name of Bidder'!$D$16," ",'Name of Bidder'!$E$16)</f>
        <v xml:space="preserve">  </v>
      </c>
      <c r="C22" s="44" t="s">
        <v>102</v>
      </c>
      <c r="D22" s="82" t="str">
        <f>IF(ISBLANK('Name of Bidder'!$C$13)," ",'Name of Bidder'!$C$13)</f>
        <v xml:space="preserve"> </v>
      </c>
    </row>
    <row r="23" spans="1:4" x14ac:dyDescent="0.35">
      <c r="A23" s="21" t="s">
        <v>77</v>
      </c>
      <c r="B23" s="82" t="str">
        <f>IF(ISBLANK('Name of Bidder'!$C$17)," ",'Name of Bidder'!$C$17)</f>
        <v xml:space="preserve"> </v>
      </c>
      <c r="C23" s="44" t="s">
        <v>78</v>
      </c>
      <c r="D23" s="82" t="str">
        <f>IF(ISBLANK('Name of Bidder'!$C$14)," ",'Name of Bidder'!$C$14)</f>
        <v xml:space="preserve"> </v>
      </c>
    </row>
  </sheetData>
  <sheetProtection algorithmName="SHA-512" hashValue="H/tJDGod6iXoL68vqQVM9EeORrQQNhjzkAeSy74fFcPvuOFQqVuXQhk2a/dXtMH5HJ+E9bgxifYWy6GnR1dKVw==" saltValue="BXyfJ640wBTHX7S52EEzPw==" spinCount="100000" sheet="1" objects="1" scenarios="1"/>
  <mergeCells count="12">
    <mergeCell ref="A1:D2"/>
    <mergeCell ref="A3:D3"/>
    <mergeCell ref="A4:D4"/>
    <mergeCell ref="B13:C13"/>
    <mergeCell ref="B19:C19"/>
    <mergeCell ref="B16:C16"/>
    <mergeCell ref="B15:C15"/>
    <mergeCell ref="A15:A16"/>
    <mergeCell ref="A17:A18"/>
    <mergeCell ref="B17:C17"/>
    <mergeCell ref="B18:C18"/>
    <mergeCell ref="B9:B11"/>
  </mergeCells>
  <pageMargins left="0.7" right="0.7" top="0.75" bottom="0.75" header="0.3" footer="0.3"/>
  <pageSetup paperSize="9"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57EC-FA87-4C88-9E21-A276BCC2A281}">
  <sheetPr>
    <tabColor theme="4" tint="-0.249977111117893"/>
    <pageSetUpPr fitToPage="1"/>
  </sheetPr>
  <dimension ref="A1:N27"/>
  <sheetViews>
    <sheetView view="pageBreakPreview" topLeftCell="A11" zoomScaleNormal="100" zoomScaleSheetLayoutView="100" workbookViewId="0">
      <selection activeCell="D16" sqref="D16"/>
    </sheetView>
  </sheetViews>
  <sheetFormatPr defaultRowHeight="14.5" x14ac:dyDescent="0.35"/>
  <cols>
    <col min="1" max="1" width="8.7265625" style="9"/>
    <col min="2" max="2" width="20.1796875" style="9" customWidth="1"/>
    <col min="3" max="3" width="103.26953125" style="9" customWidth="1"/>
    <col min="4" max="4" width="33" style="9" customWidth="1"/>
    <col min="5" max="16384" width="8.7265625" style="9"/>
  </cols>
  <sheetData>
    <row r="1" spans="1:14" s="29" customFormat="1" x14ac:dyDescent="0.35">
      <c r="A1" s="186" t="s">
        <v>112</v>
      </c>
      <c r="B1" s="186"/>
      <c r="C1" s="186"/>
      <c r="D1" s="186"/>
    </row>
    <row r="2" spans="1:14" x14ac:dyDescent="0.35">
      <c r="A2" s="186"/>
      <c r="B2" s="186"/>
      <c r="C2" s="186"/>
      <c r="D2" s="186"/>
    </row>
    <row r="3" spans="1:14" ht="59.5" customHeight="1" x14ac:dyDescent="0.35">
      <c r="A3" s="191" t="str">
        <f>Cover!B3</f>
        <v>Procurement of Emergency Restoration System (ERS) for 2 X 400 kV S/c Parbati – Koldam Transmission Line and 400 kV D/c Koldam – Ludhiana Transmission Line</v>
      </c>
      <c r="B3" s="191"/>
      <c r="C3" s="191"/>
      <c r="D3" s="191"/>
      <c r="E3" s="53"/>
      <c r="F3" s="53"/>
      <c r="G3" s="53"/>
      <c r="H3" s="53"/>
      <c r="I3" s="53"/>
      <c r="J3" s="53"/>
      <c r="K3" s="53"/>
      <c r="L3" s="53"/>
      <c r="M3" s="53"/>
      <c r="N3" s="53"/>
    </row>
    <row r="4" spans="1:14" ht="18" x14ac:dyDescent="0.4">
      <c r="A4" s="204" t="s">
        <v>90</v>
      </c>
      <c r="B4" s="204"/>
      <c r="C4" s="204"/>
      <c r="D4" s="204"/>
      <c r="E4" s="54"/>
      <c r="F4" s="54"/>
      <c r="G4" s="54"/>
      <c r="H4" s="54"/>
      <c r="I4" s="54"/>
      <c r="J4" s="54"/>
      <c r="K4" s="54"/>
      <c r="L4" s="54"/>
      <c r="M4" s="54"/>
      <c r="N4" s="54"/>
    </row>
    <row r="5" spans="1:14" x14ac:dyDescent="0.35">
      <c r="A5" s="21"/>
      <c r="B5" s="21"/>
      <c r="C5" s="21"/>
      <c r="D5" s="21"/>
    </row>
    <row r="6" spans="1:14" x14ac:dyDescent="0.35">
      <c r="A6" s="21" t="s">
        <v>103</v>
      </c>
      <c r="B6" s="21"/>
      <c r="C6" s="21"/>
      <c r="D6" s="21" t="s">
        <v>57</v>
      </c>
    </row>
    <row r="7" spans="1:14" ht="29" x14ac:dyDescent="0.35">
      <c r="A7" s="21"/>
      <c r="B7" s="21"/>
      <c r="C7" s="21"/>
      <c r="D7" s="45" t="s">
        <v>58</v>
      </c>
    </row>
    <row r="8" spans="1:14" x14ac:dyDescent="0.35">
      <c r="A8" s="30" t="s">
        <v>62</v>
      </c>
      <c r="B8" s="183" t="str">
        <f>IF(ISBLANK('Name of Bidder'!$C$7)," ",'Name of Bidder'!$C$7)</f>
        <v xml:space="preserve"> </v>
      </c>
      <c r="C8" s="183"/>
      <c r="D8" s="31" t="s">
        <v>59</v>
      </c>
    </row>
    <row r="9" spans="1:14" x14ac:dyDescent="0.35">
      <c r="A9" s="21" t="s">
        <v>61</v>
      </c>
      <c r="B9" s="184" t="str">
        <f>IF(ISBLANK('Name of Bidder'!C8)," ",'Name of Bidder'!C8)</f>
        <v xml:space="preserve"> </v>
      </c>
      <c r="C9" s="184"/>
      <c r="D9" s="31" t="s">
        <v>69</v>
      </c>
    </row>
    <row r="10" spans="1:14" x14ac:dyDescent="0.35">
      <c r="A10" s="21"/>
      <c r="B10" s="184"/>
      <c r="C10" s="184"/>
      <c r="D10" s="21" t="s">
        <v>70</v>
      </c>
    </row>
    <row r="11" spans="1:14" x14ac:dyDescent="0.35">
      <c r="A11" s="21"/>
      <c r="B11" s="184"/>
      <c r="C11" s="184"/>
      <c r="D11" s="31" t="s">
        <v>60</v>
      </c>
    </row>
    <row r="12" spans="1:14" x14ac:dyDescent="0.35">
      <c r="A12" s="21"/>
      <c r="B12" s="183"/>
      <c r="C12" s="183"/>
      <c r="D12" s="21"/>
    </row>
    <row r="13" spans="1:14" x14ac:dyDescent="0.35">
      <c r="A13" s="21"/>
      <c r="B13" s="21"/>
      <c r="C13" s="21"/>
      <c r="D13" s="21"/>
    </row>
    <row r="14" spans="1:14" x14ac:dyDescent="0.35">
      <c r="A14" s="87" t="s">
        <v>83</v>
      </c>
      <c r="B14" s="192" t="s">
        <v>91</v>
      </c>
      <c r="C14" s="192"/>
      <c r="D14" s="87" t="s">
        <v>85</v>
      </c>
    </row>
    <row r="15" spans="1:14" x14ac:dyDescent="0.35">
      <c r="A15" s="78"/>
      <c r="B15" s="205"/>
      <c r="C15" s="206"/>
      <c r="D15" s="78"/>
    </row>
    <row r="16" spans="1:14" x14ac:dyDescent="0.35">
      <c r="A16" s="64">
        <v>1</v>
      </c>
      <c r="B16" s="47" t="s">
        <v>92</v>
      </c>
      <c r="C16" s="47"/>
      <c r="D16" s="59">
        <f>ROUNDUP(SUM('Sch-1'!I18:I61),0)</f>
        <v>0</v>
      </c>
    </row>
    <row r="17" spans="1:4" s="61" customFormat="1" ht="32" customHeight="1" x14ac:dyDescent="0.35">
      <c r="A17" s="35"/>
      <c r="B17" s="198" t="s">
        <v>197</v>
      </c>
      <c r="C17" s="199"/>
      <c r="D17" s="60"/>
    </row>
    <row r="18" spans="1:4" x14ac:dyDescent="0.35">
      <c r="A18" s="64">
        <v>2</v>
      </c>
      <c r="B18" s="200" t="s">
        <v>93</v>
      </c>
      <c r="C18" s="200"/>
      <c r="D18" s="59">
        <f>ROUNDUP(SUM('Sch-2'!H18),0)</f>
        <v>0</v>
      </c>
    </row>
    <row r="19" spans="1:4" s="61" customFormat="1" ht="28.5" customHeight="1" x14ac:dyDescent="0.35">
      <c r="A19" s="35"/>
      <c r="B19" s="203" t="s">
        <v>203</v>
      </c>
      <c r="C19" s="203"/>
      <c r="D19" s="60"/>
    </row>
    <row r="20" spans="1:4" x14ac:dyDescent="0.35">
      <c r="A20" s="64">
        <v>3</v>
      </c>
      <c r="B20" s="200" t="s">
        <v>196</v>
      </c>
      <c r="C20" s="200"/>
      <c r="D20" s="68" t="s">
        <v>121</v>
      </c>
    </row>
    <row r="21" spans="1:4" x14ac:dyDescent="0.35">
      <c r="A21" s="64"/>
      <c r="B21" s="201" t="s">
        <v>89</v>
      </c>
      <c r="C21" s="202"/>
      <c r="D21" s="78"/>
    </row>
    <row r="22" spans="1:4" x14ac:dyDescent="0.35">
      <c r="A22" s="64">
        <v>4</v>
      </c>
      <c r="B22" s="200" t="s">
        <v>198</v>
      </c>
      <c r="C22" s="200"/>
      <c r="D22" s="59">
        <f>ROUNDUP((D16+D18),0)</f>
        <v>0</v>
      </c>
    </row>
    <row r="23" spans="1:4" x14ac:dyDescent="0.35">
      <c r="A23" s="21"/>
      <c r="B23" s="21"/>
      <c r="C23" s="21"/>
      <c r="D23" s="21"/>
    </row>
    <row r="24" spans="1:4" ht="17" x14ac:dyDescent="0.35">
      <c r="A24" s="43" t="s">
        <v>199</v>
      </c>
      <c r="B24" s="21"/>
      <c r="C24" s="21"/>
      <c r="D24" s="21"/>
    </row>
    <row r="25" spans="1:4" x14ac:dyDescent="0.35">
      <c r="A25" s="21"/>
      <c r="B25" s="21"/>
      <c r="C25" s="21"/>
      <c r="D25" s="21"/>
    </row>
    <row r="26" spans="1:4" x14ac:dyDescent="0.35">
      <c r="A26" s="21" t="s">
        <v>76</v>
      </c>
      <c r="B26" s="82" t="str">
        <f>_xlfn.CONCAT('Name of Bidder'!$C$16," ",'Name of Bidder'!$D$16," ",'Name of Bidder'!$E$16)</f>
        <v xml:space="preserve">  </v>
      </c>
      <c r="C26" s="44" t="s">
        <v>102</v>
      </c>
      <c r="D26" s="82" t="str">
        <f>IF(ISBLANK('Name of Bidder'!$C$13)," ",'Name of Bidder'!$C$13)</f>
        <v xml:space="preserve"> </v>
      </c>
    </row>
    <row r="27" spans="1:4" x14ac:dyDescent="0.35">
      <c r="A27" s="21" t="s">
        <v>77</v>
      </c>
      <c r="B27" s="82" t="str">
        <f>IF(ISBLANK('Name of Bidder'!$C$17)," ",'Name of Bidder'!$C$17)</f>
        <v xml:space="preserve"> </v>
      </c>
      <c r="C27" s="44" t="s">
        <v>78</v>
      </c>
      <c r="D27" s="82" t="str">
        <f>IF(ISBLANK('Name of Bidder'!$C$14)," ",'Name of Bidder'!$C$14)</f>
        <v xml:space="preserve"> </v>
      </c>
    </row>
  </sheetData>
  <sheetProtection algorithmName="SHA-512" hashValue="Be+nUhrBy8vezf3jLmPX13hNCOEJWBXo5dfmmoNqq24E9DLmt5nzM6dpRN0AG8vR1N7BGMwvBIMwn2Wv0Jrd1g==" saltValue="bBy9TwdPtjBHdOH0wrcdDQ==" spinCount="100000" sheet="1" objects="1" scenarios="1"/>
  <mergeCells count="14">
    <mergeCell ref="A1:D2"/>
    <mergeCell ref="B8:C8"/>
    <mergeCell ref="B22:C22"/>
    <mergeCell ref="B20:C20"/>
    <mergeCell ref="B21:C21"/>
    <mergeCell ref="B19:C19"/>
    <mergeCell ref="A3:D3"/>
    <mergeCell ref="A4:D4"/>
    <mergeCell ref="B14:C14"/>
    <mergeCell ref="B18:C18"/>
    <mergeCell ref="B12:C12"/>
    <mergeCell ref="B9:C11"/>
    <mergeCell ref="B15:C15"/>
    <mergeCell ref="B17:C17"/>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DV</vt:lpstr>
      <vt:lpstr>Cover</vt:lpstr>
      <vt:lpstr>Instructions </vt:lpstr>
      <vt:lpstr>Name of Bidder</vt:lpstr>
      <vt:lpstr>Sch-1</vt:lpstr>
      <vt:lpstr>Sch-2</vt:lpstr>
      <vt:lpstr>Sch-3</vt:lpstr>
      <vt:lpstr>Sch-4</vt:lpstr>
      <vt:lpstr>'Instructions '!Print_Area</vt:lpstr>
      <vt:lpstr>'Name of Bidder'!Print_Area</vt:lpstr>
      <vt:lpstr>'Sch-1'!Print_Area</vt:lpstr>
      <vt:lpstr>'Sch-2'!Print_Area</vt:lpstr>
      <vt:lpstr>'Sch-3'!Print_Area</vt:lpstr>
      <vt:lpstr>'Sch-4'!Print_Area</vt:lpstr>
      <vt:lpstr>'Instructions '!Print_Titles</vt:lpstr>
      <vt:lpstr>'Sch-1'!Print_Titles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Gupta (IN)</dc:creator>
  <cp:lastModifiedBy>Prachi Punyatoya</cp:lastModifiedBy>
  <cp:lastPrinted>2023-10-23T12:22:57Z</cp:lastPrinted>
  <dcterms:created xsi:type="dcterms:W3CDTF">2023-10-12T07:15:58Z</dcterms:created>
  <dcterms:modified xsi:type="dcterms:W3CDTF">2024-05-13T08:27:17Z</dcterms:modified>
</cp:coreProperties>
</file>