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66925"/>
  <mc:AlternateContent xmlns:mc="http://schemas.openxmlformats.org/markup-compatibility/2006">
    <mc:Choice Requires="x15">
      <x15ac:absPath xmlns:x15ac="http://schemas.microsoft.com/office/spreadsheetml/2010/11/ac" url="https://pwcindia-my.sharepoint.com/personal/divya_p_gupta_pwc_com/Documents/Documents/IndiGrid Limited - Bid/PrKTCL/03112023/PDF - PrKTCL Bidding Documents/Volume-III/"/>
    </mc:Choice>
  </mc:AlternateContent>
  <xr:revisionPtr revIDLastSave="590" documentId="13_ncr:1_{A0B3700D-B30C-4450-A931-DC396E0D053A}" xr6:coauthVersionLast="47" xr6:coauthVersionMax="47" xr10:uidLastSave="{D5FB246A-BAD7-47B1-A0AB-C945F4F7E063}"/>
  <workbookProtection workbookAlgorithmName="SHA-1" workbookHashValue="U9RBEg2khX2AWWiv1N9WN3JzNUA=" workbookSaltValue="4RuzXQD8qWFpp/eEjvFw1A==" workbookSpinCount="100000" lockStructure="1"/>
  <bookViews>
    <workbookView xWindow="-110" yWindow="-110" windowWidth="19420" windowHeight="11500" tabRatio="669" firstSheet="1" activeTab="4" xr2:uid="{AE444187-02DC-4A5B-9B56-7A29BA70F8D2}"/>
  </bookViews>
  <sheets>
    <sheet name="DV" sheetId="4" state="hidden" r:id="rId1"/>
    <sheet name="Cover" sheetId="1" r:id="rId2"/>
    <sheet name="Instructions " sheetId="2" r:id="rId3"/>
    <sheet name="Name of Bidder" sheetId="3" r:id="rId4"/>
    <sheet name="Sch-1" sheetId="5" r:id="rId5"/>
    <sheet name="Sch-2" sheetId="6" r:id="rId6"/>
    <sheet name="Sch-3a" sheetId="7" r:id="rId7"/>
    <sheet name="Sch-3b" sheetId="20" r:id="rId8"/>
    <sheet name="Sch-4" sheetId="10" r:id="rId9"/>
    <sheet name="Sch-5 (Buy Back)" sheetId="21" r:id="rId10"/>
    <sheet name="Sch-6" sheetId="12" r:id="rId11"/>
  </sheets>
  <definedNames>
    <definedName name="_xlnm._FilterDatabase" localSheetId="4" hidden="1">'Sch-1'!$A$20:$I$67</definedName>
    <definedName name="_xlnm.Print_Area" localSheetId="2">'Instructions '!$A$1:$C$44</definedName>
    <definedName name="_xlnm.Print_Area" localSheetId="3">'Name of Bidder'!$A$1:$F$17</definedName>
    <definedName name="_xlnm.Print_Area" localSheetId="4">'Sch-1'!$A$1:$I$76</definedName>
    <definedName name="_xlnm.Print_Area" localSheetId="5">'Sch-2'!$A$1:$H$43</definedName>
    <definedName name="_xlnm.Print_Area" localSheetId="6">'Sch-3a'!$A$1:$H$27</definedName>
    <definedName name="_xlnm.Print_Area" localSheetId="7">'Sch-3b'!$A$1:$H$26</definedName>
    <definedName name="_xlnm.Print_Area" localSheetId="8">'Sch-4'!$A$1:$D$23</definedName>
    <definedName name="_xlnm.Print_Area" localSheetId="9">'Sch-5 (Buy Back)'!$A$1:$F$26</definedName>
    <definedName name="_xlnm.Print_Area" localSheetId="10">'Sch-6'!$A$1:$D$33</definedName>
    <definedName name="_xlnm.Print_Titles" localSheetId="2">'Instructions '!$1:$1</definedName>
    <definedName name="_xlnm.Print_Titles" localSheetId="4">'Sch-1'!$1:$19</definedName>
    <definedName name="_xlnm.Print_Titles" localSheetId="5">'Sch-2'!$1:$20</definedName>
    <definedName name="_xlnm.Print_Titles" localSheetId="9">'Sch-5 (Buy Back)'!$1:$19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20" l="1"/>
  <c r="G24" i="7"/>
  <c r="G40" i="6"/>
  <c r="H20" i="7"/>
  <c r="H20" i="20"/>
  <c r="H21" i="20"/>
  <c r="B9" i="5"/>
  <c r="B9" i="6"/>
  <c r="B9" i="7"/>
  <c r="B9" i="20"/>
  <c r="B9" i="21"/>
  <c r="B9" i="12"/>
  <c r="B8" i="21"/>
  <c r="B8" i="20"/>
  <c r="B8" i="7"/>
  <c r="B8" i="6"/>
  <c r="B8" i="5"/>
  <c r="B8" i="12"/>
  <c r="B33" i="12"/>
  <c r="B26" i="21"/>
  <c r="B23" i="10"/>
  <c r="B26" i="20"/>
  <c r="B27" i="7"/>
  <c r="B32" i="12"/>
  <c r="B25" i="21"/>
  <c r="B22" i="10"/>
  <c r="B25" i="20"/>
  <c r="B26" i="7"/>
  <c r="D32" i="12"/>
  <c r="E25" i="21"/>
  <c r="D22" i="10"/>
  <c r="F25" i="20"/>
  <c r="F26" i="7"/>
  <c r="D33" i="12"/>
  <c r="E26" i="21"/>
  <c r="D23" i="10"/>
  <c r="F26" i="20"/>
  <c r="F27" i="7"/>
  <c r="F43" i="6"/>
  <c r="F42" i="6"/>
  <c r="B43" i="6"/>
  <c r="B42" i="6"/>
  <c r="F76" i="5"/>
  <c r="F75" i="5"/>
  <c r="B76" i="5"/>
  <c r="B75" i="5"/>
  <c r="I21" i="5" l="1"/>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60" i="5"/>
  <c r="I61" i="5"/>
  <c r="I62" i="5"/>
  <c r="I63" i="5"/>
  <c r="I64" i="5"/>
  <c r="I65" i="5"/>
  <c r="I66" i="5"/>
  <c r="I67" i="5"/>
  <c r="I20" i="5"/>
  <c r="D16" i="12" l="1"/>
  <c r="H23" i="20"/>
  <c r="D20" i="12"/>
  <c r="H23" i="7"/>
  <c r="H39" i="6"/>
  <c r="H22" i="6"/>
  <c r="H23" i="6"/>
  <c r="H24" i="6"/>
  <c r="H25" i="6"/>
  <c r="H26" i="6"/>
  <c r="H27" i="6"/>
  <c r="H28" i="6"/>
  <c r="H29" i="6"/>
  <c r="H30" i="6"/>
  <c r="H31" i="6"/>
  <c r="H32" i="6"/>
  <c r="H33" i="6"/>
  <c r="H34" i="6"/>
  <c r="H35" i="6"/>
  <c r="H36" i="6"/>
  <c r="H37" i="6"/>
  <c r="H21" i="6"/>
  <c r="D22" i="12" l="1"/>
  <c r="D18" i="12"/>
  <c r="I69" i="5"/>
  <c r="I68" i="5"/>
  <c r="I70" i="5" l="1"/>
  <c r="D16" i="10" s="1"/>
  <c r="B9" i="10"/>
  <c r="B8" i="10"/>
  <c r="F20" i="21"/>
  <c r="D26" i="12" s="1"/>
  <c r="D28" i="12" s="1"/>
  <c r="D18" i="10" l="1"/>
  <c r="F21" i="21"/>
  <c r="D19" i="10" l="1"/>
</calcChain>
</file>

<file path=xl/sharedStrings.xml><?xml version="1.0" encoding="utf-8"?>
<sst xmlns="http://schemas.openxmlformats.org/spreadsheetml/2006/main" count="532" uniqueCount="238">
  <si>
    <t>Click for Detailed General Instructions</t>
  </si>
  <si>
    <t>Instructions / error messages, if any, will be displayed automatically after selecting the cell.</t>
  </si>
  <si>
    <t xml:space="preserve">Price Schedule </t>
  </si>
  <si>
    <t>Click to Skip Instructions &amp; Proceed</t>
  </si>
  <si>
    <t>While filling up the worksheets following may please be observed :</t>
  </si>
  <si>
    <t>Select only the options provided in pull down menus.</t>
  </si>
  <si>
    <t>Do not link any cell of this work book with any other work book.</t>
  </si>
  <si>
    <t>Do not use copy &amp; paste or cut &amp; paste options for filling up the data.</t>
  </si>
  <si>
    <t>Do not reformat any of the cell of the work book.</t>
  </si>
  <si>
    <t xml:space="preserve">I </t>
  </si>
  <si>
    <t>(i)</t>
  </si>
  <si>
    <t>(ii)</t>
  </si>
  <si>
    <t>(iii)</t>
  </si>
  <si>
    <t>(iv)</t>
  </si>
  <si>
    <t>Certain data type entries have been restricted,such as Numeric values or limits of numeric values.</t>
  </si>
  <si>
    <t>(v)</t>
  </si>
  <si>
    <t>(vi)</t>
  </si>
  <si>
    <t>II</t>
  </si>
  <si>
    <t>This Workbook consists of following worksheets :</t>
  </si>
  <si>
    <t>Cover :</t>
  </si>
  <si>
    <t>Opening page of the workbook.</t>
  </si>
  <si>
    <t>Names of Bidder :</t>
  </si>
  <si>
    <t>●</t>
  </si>
  <si>
    <t>Select Sole Bidder from the pull down menu. Do not leave this cell blank.</t>
  </si>
  <si>
    <t>Fill up names and address of the Sole Bidder.</t>
  </si>
  <si>
    <t>Fill up date in dd-mmm-yyyy format from drop down menu.</t>
  </si>
  <si>
    <t>Click for Sch-1 given at the right top of the worksheet to go to Sch-1.</t>
  </si>
  <si>
    <t>Sch-1 (Ex-works Prices) :</t>
  </si>
  <si>
    <t>Total amount shall get calculated automatically.</t>
  </si>
  <si>
    <t>No cell is required to be filled in by the bidder in this worksheet.</t>
  </si>
  <si>
    <t>* * *</t>
  </si>
  <si>
    <t>Happy Bidding !</t>
  </si>
  <si>
    <t>Fill up unit rates for all the items in numeric values greater than 0(zero).If unit rate is left blank, the corresponding item shall be deemed to be included in the total price.</t>
  </si>
  <si>
    <t>Corresponding cell for mode of transaction shall become enable only after filling up the unit rate,therefore first fill up the unit rate and then mode of transaction for the corresponding item.</t>
  </si>
  <si>
    <t>Enter following details of the bidder</t>
  </si>
  <si>
    <t>Specify type of Bidder
[Select from drop down
menu]</t>
  </si>
  <si>
    <t>Designation</t>
  </si>
  <si>
    <t xml:space="preserve">Date </t>
  </si>
  <si>
    <t xml:space="preserve">Place </t>
  </si>
  <si>
    <t xml:space="preserve">Sole Bidder </t>
  </si>
  <si>
    <t xml:space="preserve">Type of bidder </t>
  </si>
  <si>
    <t xml:space="preserve">Dates </t>
  </si>
  <si>
    <t>Months</t>
  </si>
  <si>
    <t xml:space="preserve">January </t>
  </si>
  <si>
    <t>February</t>
  </si>
  <si>
    <t>March</t>
  </si>
  <si>
    <t>April</t>
  </si>
  <si>
    <t>May</t>
  </si>
  <si>
    <t>June</t>
  </si>
  <si>
    <t>July</t>
  </si>
  <si>
    <t>August</t>
  </si>
  <si>
    <t>September</t>
  </si>
  <si>
    <t>October</t>
  </si>
  <si>
    <t>November</t>
  </si>
  <si>
    <t>December</t>
  </si>
  <si>
    <t xml:space="preserve">Year </t>
  </si>
  <si>
    <t>Schedule-1</t>
  </si>
  <si>
    <t>Schedule of Rates &amp; Prices</t>
  </si>
  <si>
    <t>To:</t>
  </si>
  <si>
    <t>Parbati Koldam Transmission Company Limited</t>
  </si>
  <si>
    <t xml:space="preserve">Unit No. 101, First Floor, Windsor, </t>
  </si>
  <si>
    <t>Santacruz (East), Mumbai – 400098</t>
  </si>
  <si>
    <t>Address :</t>
  </si>
  <si>
    <t>Name     :</t>
  </si>
  <si>
    <t xml:space="preserve">SI No. </t>
  </si>
  <si>
    <t xml:space="preserve">Activity Description </t>
  </si>
  <si>
    <t>Item Description</t>
  </si>
  <si>
    <t>Unit</t>
  </si>
  <si>
    <t>Qty.</t>
  </si>
  <si>
    <t>Unit Ex-works price
(excluding
GST)</t>
  </si>
  <si>
    <t xml:space="preserve">Village Kolekalyan, off CST Road, </t>
  </si>
  <si>
    <t xml:space="preserve">Vidyanagari Marg, Kalina, </t>
  </si>
  <si>
    <t>400 kV
Koldam (NTPC) –
Ludhiana (PG) line which
is to be LILOed at 400 kV
Ropar (PSTCL) (150 kms)</t>
  </si>
  <si>
    <t>Summary of Requirement of Hardware for OPGW</t>
  </si>
  <si>
    <t>OPGW Supply</t>
  </si>
  <si>
    <t>OPGW mandatory spares</t>
  </si>
  <si>
    <t>Telecom eqpt supply</t>
  </si>
  <si>
    <t>Spares-Tele eqpt</t>
  </si>
  <si>
    <t>24 fiber (DWSM) OPGW fiber OPTIC CABLE</t>
  </si>
  <si>
    <t>Suspension Clamp Assembly for 24 fiber OPGW</t>
  </si>
  <si>
    <t>TENSION ASSEMBLY - DEAD END FOR 24 FIBER OPGW</t>
  </si>
  <si>
    <t>TENSION  FITTINGS ASSEMBLY FOR 24F OPGW INCLUDING ALL ACCESSORIES FOR JOINT BOX (SPLICING) LOCATION</t>
  </si>
  <si>
    <t>Vibration Damper for 24 fiber OPGW</t>
  </si>
  <si>
    <t>Down Lead Clamp Assembly for 24 fiber OPGW</t>
  </si>
  <si>
    <t>Joint Box for 24 fiber OPGW</t>
  </si>
  <si>
    <t>OPGW fiber Optic Distribution Panel (FODP): Indoor Type: 96F</t>
  </si>
  <si>
    <t>24F (DWSM) APPROACH Fiber OPTIC CABLE</t>
  </si>
  <si>
    <t>GI PIPE INSTALLATION HARDWARE FOR APPROACH CABLING</t>
  </si>
  <si>
    <t>GI ELBOW INSTALLATION HARDWARE FOR APPROAH CABLING</t>
  </si>
  <si>
    <t>24 Fiber (DWSM) OPGW Fiber OPTIC CABLE</t>
  </si>
  <si>
    <t>TENSION ASSEMBLY - DOUBLE TENSION PASSTHROUGH ASSEMBLY
FOR 24 FIBER OPGW</t>
  </si>
  <si>
    <t>Down Lead clamp Assembly for 24 fiberOPGW</t>
  </si>
  <si>
    <t>24F (DWSM) APPROACH fiber OPTIC CABLE</t>
  </si>
  <si>
    <t>SDH EQUIPMENT STM-16 MADM,  3 MSP protected directions-Base Equipment (Common cards) consisting of following: 2 nos x Cross connect / Control Cards, Optical Base Cards, 2nos x Power Supply Cards, Power Cabling, Other Hardware &amp; accessories including sub racks, patch cord, connector board, fan board, DDF, Installation Kit, Filler Panel, Chassis etc fully equipped excluding (2) &amp; (3) below</t>
  </si>
  <si>
    <t>S16.1</t>
  </si>
  <si>
    <t>L16.2 SFP</t>
  </si>
  <si>
    <t>Optical Line Interface solution (to support max 200 km) FOR STM-16</t>
  </si>
  <si>
    <t>TRIBUTARY INTERFACE- E1 INTERFACE (MINIMUM 16 NOS.)</t>
  </si>
  <si>
    <t>ETHERNET INTERFACE 10/100 BASE T WITH LAYER-2 SWITCHING
(MIN 16 INTERFACES PER CARD)</t>
  </si>
  <si>
    <t>TRIBUTARY INTERFACE-GIGABIT ETHERNET INTERFACES 10/100
MBPS WITH LAYER-2 SWITCHING (MINIMUM 2 NOS.)</t>
  </si>
  <si>
    <t>Equipment Cabinets For SDH</t>
  </si>
  <si>
    <t>FODP (72F)</t>
  </si>
  <si>
    <t xml:space="preserve">24F (DWSM) Approach Fiber Optic Cable with all installation hardware set and HDPE pipe </t>
  </si>
  <si>
    <t>VOIP TELEPHONE INSTRUMENT WITH ONE COMMON SWITCH (MIN.
8 PORT)</t>
  </si>
  <si>
    <t>NMS- Craft Terminal-Hardware</t>
  </si>
  <si>
    <t>NMS- Craft Terminal-Software</t>
  </si>
  <si>
    <t>Pre- Connectorized Optical Fibre Patch Cord (10 mts) (pack of six Patch cords)</t>
  </si>
  <si>
    <t>FODP( 72F)</t>
  </si>
  <si>
    <t>KM</t>
  </si>
  <si>
    <t>EA</t>
  </si>
  <si>
    <t>SET</t>
  </si>
  <si>
    <t>Set</t>
  </si>
  <si>
    <r>
      <rPr>
        <sz val="10"/>
        <rFont val="Book Antiqua"/>
        <family val="1"/>
      </rPr>
      <t>TENSION ASSEMBLY - DOUBLE TENSION PASSTHROUGH ASSEMBLY
FOR 24 FIBEROPGW</t>
    </r>
  </si>
  <si>
    <r>
      <rPr>
        <sz val="10"/>
        <rFont val="Book Antiqua"/>
        <family val="1"/>
      </rPr>
      <t>GI FLEXIBLE CONDUIT INSTALLATION HARDWARE FOR APPROAH
CABLING</t>
    </r>
  </si>
  <si>
    <t xml:space="preserve">GST Rates </t>
  </si>
  <si>
    <t xml:space="preserve">Specify amount of GST on the transaction between the Contractor and the Employer </t>
  </si>
  <si>
    <t>*</t>
  </si>
  <si>
    <t>Date:</t>
  </si>
  <si>
    <t>Place:</t>
  </si>
  <si>
    <t>Designation:</t>
  </si>
  <si>
    <t>Schedule-2</t>
  </si>
  <si>
    <t>(Schedule of Rates &amp; Prices)</t>
  </si>
  <si>
    <t xml:space="preserve">All prices are in Indian Rupees </t>
  </si>
  <si>
    <t>Description</t>
  </si>
  <si>
    <t>Installation services</t>
  </si>
  <si>
    <t>Service-Telecom eqpt</t>
  </si>
  <si>
    <t>Installation of Joint box above ground (Including Splicing &amp; Testing) : 24 fiber</t>
  </si>
  <si>
    <t>Fibre Optic Approach cabling: Including installation hardware like GI pipe,
elbow, conduits, accessories etc.: 24 Fibre</t>
  </si>
  <si>
    <t>Optical Interface Cards/SFP# -S16.1 for SDH Equipment-STM-16</t>
  </si>
  <si>
    <t>Optical Interface Cards/SFP# -L16.1 for SDH Equipment-STM-16</t>
  </si>
  <si>
    <t>Tributary interface- E1 interface (Minimum 16 nos.)</t>
  </si>
  <si>
    <t>Tributary interface-Gigabit Ethernet Interfaces 10/100 Mbps with Layer -2
Switching (minimum 2 nos.)</t>
  </si>
  <si>
    <t xml:space="preserve">Installation Charges </t>
  </si>
  <si>
    <t xml:space="preserve">Unit Erection Charges </t>
  </si>
  <si>
    <t xml:space="preserve">Total GST as confirmed by Bidder </t>
  </si>
  <si>
    <t>Schedule-5</t>
  </si>
  <si>
    <t xml:space="preserve">Sno. </t>
  </si>
  <si>
    <t xml:space="preserve">Item Nos. </t>
  </si>
  <si>
    <t>Total Price (INR)</t>
  </si>
  <si>
    <t xml:space="preserve">Total GST on Goods </t>
  </si>
  <si>
    <t xml:space="preserve">Total GST on supply of goods (interalia including Type Test charges) between the Contractor and the Employer (identified in Schedule 1) which are not included in the Ex-works Prices as per the provision of the Bidding Documents, as applicable </t>
  </si>
  <si>
    <t>Total GST on Services</t>
  </si>
  <si>
    <t>Grand Total (1+2)</t>
  </si>
  <si>
    <t xml:space="preserve">Summary of taxes and duties applicable on Plant &amp; Equipment </t>
  </si>
  <si>
    <t xml:space="preserve">Grand Summary </t>
  </si>
  <si>
    <t xml:space="preserve">Description </t>
  </si>
  <si>
    <t>Total Schedule-1</t>
  </si>
  <si>
    <t>Total Schedule-2</t>
  </si>
  <si>
    <t>Total Schedule-5</t>
  </si>
  <si>
    <t>PARBATI KOLDAM TRANSMISSION COMPANY LIMITED (PrKTCL)</t>
  </si>
  <si>
    <t>General guidelines for filling up the Price Schedule</t>
  </si>
  <si>
    <t>General Instruction to the Bidders for filling up this workbook of Price Schedule</t>
  </si>
  <si>
    <t>Sch-2 (Installation Charges) :</t>
  </si>
  <si>
    <t>Sch-3a (Training)</t>
  </si>
  <si>
    <t>Sch-3b (Maintenance Charges during and after Defect Liability Period) :</t>
  </si>
  <si>
    <t>Sch-4 (Summary of Taxes and Duties applicable on the Goods) :</t>
  </si>
  <si>
    <t>Sch -5 Buy Back :</t>
  </si>
  <si>
    <t>Sch -6 Grand Summary:</t>
  </si>
  <si>
    <t>Summary of all the Schedules shall be displayed here automatically.</t>
  </si>
  <si>
    <t>Fill up only yellow shaded cells.</t>
  </si>
  <si>
    <t>All the cells in Sch-4 &amp; Sch-6 are auto filled, therefore no cell is required to be filled up there.</t>
  </si>
  <si>
    <t>Name of Bidder</t>
  </si>
  <si>
    <t>Address of Bidder</t>
  </si>
  <si>
    <t>Authorized Signatory</t>
  </si>
  <si>
    <t xml:space="preserve">Authorized Signatory: </t>
  </si>
  <si>
    <t>Bidders Name &amp; Address:</t>
  </si>
  <si>
    <t>Plant and Equipment (including Mandatory Spares Parts) to be supplied</t>
  </si>
  <si>
    <t>Bidders Name &amp; Address</t>
  </si>
  <si>
    <t xml:space="preserve">Prices to be quoted in Freight and Insurance shall be towards Local transportation, Insurance, Unloading &amp; Loading in line with ITB Clause 11.4(b) only. </t>
  </si>
  <si>
    <t>Schedule-3a</t>
  </si>
  <si>
    <t>Training Charges</t>
  </si>
  <si>
    <t>SI. No.</t>
  </si>
  <si>
    <t>Activity Description</t>
  </si>
  <si>
    <t>Quantity</t>
  </si>
  <si>
    <t>Unit Training
Charges
excluding
GST</t>
  </si>
  <si>
    <t xml:space="preserve">Training-Tele eqpt </t>
  </si>
  <si>
    <t>Training for communication Equipments</t>
  </si>
  <si>
    <t xml:space="preserve">Total Training Charges </t>
  </si>
  <si>
    <t>Total GST as claimed by the Bidder</t>
  </si>
  <si>
    <t>Schedule-3b</t>
  </si>
  <si>
    <t xml:space="preserve">AMC-Tele eqpt </t>
  </si>
  <si>
    <t>Maintenance Charges for communication system during warranty period</t>
  </si>
  <si>
    <t>Maintenance Charges for communication system after warranty period</t>
  </si>
  <si>
    <t>Unit Maintenance
Charges
excluding
GST</t>
  </si>
  <si>
    <t>Maintenance Charges during and after Defect Liability Period</t>
  </si>
  <si>
    <t>Total Maintenance Charges during and after Defect Liability Period</t>
  </si>
  <si>
    <t>Schedule-4</t>
  </si>
  <si>
    <t>Total GST on installation services (Schedule-2), Training Charges (Schedule-3a), Maintenance Charges during and Defect Liability Period (Schedule-3b)</t>
  </si>
  <si>
    <t>Buy-Back Charges (Scrap Value)</t>
  </si>
  <si>
    <t>Unit Charges
excluding
GST</t>
  </si>
  <si>
    <t>Total Charges
excluding GST</t>
  </si>
  <si>
    <t>Total Charges (Excluding GST)</t>
  </si>
  <si>
    <t xml:space="preserve">Dismantled Scrap Earthwire along with its Hardware accessories </t>
  </si>
  <si>
    <t>*Buyer (Bidder/Contractor) of the scrap material shall be liable to pay extra towards GST, TCS (Tax Collected at Source) as per Income Tax Act and other applicable taxes if any, as per actual, as per tax invoice raised by the Employer.</t>
  </si>
  <si>
    <t>*Scrap Value (excluding GST and other applicable taxes if any) shall be considered solely for bid evaluation purpose to arrive at the net evaluated price of the Bidder/Contractor.</t>
  </si>
  <si>
    <t>Note:</t>
  </si>
  <si>
    <t>Schedule-6</t>
  </si>
  <si>
    <t>Total Schedule-3a</t>
  </si>
  <si>
    <t>Total Schedule-3b</t>
  </si>
  <si>
    <t>Total Schedule-4</t>
  </si>
  <si>
    <t xml:space="preserve">Buy Back Charges </t>
  </si>
  <si>
    <t>Fill up only yellow shaded cells in Sch-1, Sch-2, Sch-3a, Sch-3b, Sch-4, Sch-5, Sch-6.</t>
  </si>
  <si>
    <r>
      <t>*Note: The Grand Total indicated here in Schedule-6 shall be quoted in Bid Form 2</t>
    </r>
    <r>
      <rPr>
        <b/>
        <vertAlign val="superscript"/>
        <sz val="11"/>
        <color theme="1"/>
        <rFont val="Book Antiqua"/>
        <family val="1"/>
      </rPr>
      <t>nd</t>
    </r>
    <r>
      <rPr>
        <b/>
        <sz val="11"/>
        <color theme="1"/>
        <rFont val="Book Antiqua"/>
        <family val="1"/>
      </rPr>
      <t xml:space="preserve"> Envelope. </t>
    </r>
  </si>
  <si>
    <t>Total Price (including Ex-works price, Freight, In-Transit, Insurance, Loading &amp; Unloading charges and GST)</t>
  </si>
  <si>
    <t>9={(6+7+8)*5}</t>
  </si>
  <si>
    <t>Unit Freight, In-Transit, Insurance, Loading &amp; Unloading charges *</t>
  </si>
  <si>
    <t>8={(6+7)*5}</t>
  </si>
  <si>
    <t>Unit GST on Erection charges as confirmed by Bidder</t>
  </si>
  <si>
    <t>Unit GST on Training charges as
confirmed by
Bidder</t>
  </si>
  <si>
    <t>Unit GST as
confirmed by
Bidder</t>
  </si>
  <si>
    <t>Total Maintenance
Charges
(including GST)</t>
  </si>
  <si>
    <t>Total Training
Charges
(including GST)</t>
  </si>
  <si>
    <t>Total Erection Charges (including GST)</t>
  </si>
  <si>
    <t>Total Ex-Works Price of Plant &amp; Equipment including freight charges and GST</t>
  </si>
  <si>
    <t>Total Installation Charges including GST</t>
  </si>
  <si>
    <t>Total Training Charges including GST</t>
  </si>
  <si>
    <t>Total Maintenance Charges during and after Defect Liability Period including GST</t>
  </si>
  <si>
    <t>Grand Total* (1+2+3+4-6)</t>
  </si>
  <si>
    <t>Note     #</t>
  </si>
  <si>
    <t>Unit GST Amount on Ex-works and Freight charges as confirmed
by Bidder #</t>
  </si>
  <si>
    <t>6=(4*5)</t>
  </si>
  <si>
    <t>I OPGW &amp; FOTE</t>
  </si>
  <si>
    <t xml:space="preserve">Included </t>
  </si>
  <si>
    <t>Fibre Optic Distribution Panel (FODP): Indoor Type: FC Coupling and mounted on ETSI 19" rack or slimline rack: Type 2 (96 Fibre)</t>
  </si>
  <si>
    <t>Ethernet Interface 10/100 Base T with Layer-2 switching (Min 8 Interfaces per card)</t>
  </si>
  <si>
    <t>1. Details of Earthwire to be dismantled from existing transmission lines of various voltage levels are given in Appendix A of Technical Specification</t>
  </si>
  <si>
    <t>Years</t>
  </si>
  <si>
    <t>Total Ex-Works Price excluding GST</t>
  </si>
  <si>
    <t>Total Freight, In-Transit, Insurance, Loading &amp; Unloading charges excluding GST</t>
  </si>
  <si>
    <t>Total Installation Charges excluding GST</t>
  </si>
  <si>
    <t xml:space="preserve">Total GST Tax on Ex-works and Freight charges as confirmed by Bidder </t>
  </si>
  <si>
    <t>(vii)</t>
  </si>
  <si>
    <t>Print the copy of the finalised Bid Price Schedule and submit it along with the Bidding Documents .</t>
  </si>
  <si>
    <t xml:space="preserve">Man days </t>
  </si>
  <si>
    <t xml:space="preserve">Supply and Installation of OPGW on existing 400 kV Koldam – Ludhiana (PG) line which is LILOed at 400 kV Ropar (PSTCL) (150 kms) </t>
  </si>
  <si>
    <t>Supply and Installation of OPGW on existing 400 kV Koldam – Ludhiana (PG) line which is LILOed at 400 kV Ropar (PSTCL) (150 kms).</t>
  </si>
  <si>
    <t>Installation of 24Fibre (DWSM) OPGW Cable alongwith associated Hardware fittings &amp; vibration dampers in Live-line condition including Sag &amp; Down Lead (This will be measured based on the route length of the line)</t>
  </si>
  <si>
    <t>(viii)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</si>
</sst>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35" x14ac:knownFonts="1">
    <font>
      <sz val="11"/>
      <color theme="1"/>
      <name val="Calibri"/>
      <family val="2"/>
      <scheme val="minor"/>
    </font>
    <font>
      <sz val="11"/>
      <color rgb="FF3F3F76"/>
      <name val="Calibri"/>
      <family val="2"/>
      <scheme val="minor"/>
    </font>
    <font>
      <b/>
      <sz val="11"/>
      <color theme="1"/>
      <name val="Calibri"/>
      <family val="2"/>
      <scheme val="minor"/>
    </font>
    <font>
      <b/>
      <sz val="16"/>
      <color theme="1"/>
      <name val="Book Antiqua"/>
      <family val="1"/>
    </font>
    <font>
      <b/>
      <u/>
      <sz val="16"/>
      <color theme="1"/>
      <name val="Book Antiqua"/>
      <family val="1"/>
    </font>
    <font>
      <b/>
      <sz val="16"/>
      <color theme="4" tint="-0.249977111117893"/>
      <name val="Book Antiqua"/>
      <family val="1"/>
    </font>
    <font>
      <sz val="11"/>
      <color theme="1"/>
      <name val="Book Antiqua"/>
      <family val="1"/>
    </font>
    <font>
      <sz val="14"/>
      <color theme="1"/>
      <name val="Book Antiqua"/>
      <family val="1"/>
    </font>
    <font>
      <b/>
      <sz val="11"/>
      <color theme="1"/>
      <name val="Book Antiqua"/>
      <family val="1"/>
    </font>
    <font>
      <sz val="11"/>
      <color theme="0"/>
      <name val="Book Antiqua"/>
      <family val="1"/>
    </font>
    <font>
      <b/>
      <sz val="11"/>
      <color theme="0"/>
      <name val="Book Antiqua"/>
      <family val="1"/>
    </font>
    <font>
      <b/>
      <sz val="12"/>
      <color theme="0"/>
      <name val="Book Antiqua"/>
      <family val="1"/>
    </font>
    <font>
      <sz val="8"/>
      <name val="Calibri"/>
      <family val="2"/>
      <scheme val="minor"/>
    </font>
    <font>
      <sz val="14"/>
      <color rgb="FF3F3F76"/>
      <name val="Book Antiqua"/>
      <family val="1"/>
    </font>
    <font>
      <sz val="10"/>
      <color theme="1"/>
      <name val="Book Antiqua"/>
      <family val="1"/>
    </font>
    <font>
      <sz val="10"/>
      <color rgb="FF000000"/>
      <name val="Times New Roman"/>
      <family val="1"/>
    </font>
    <font>
      <sz val="9"/>
      <color rgb="FF000000"/>
      <name val="Book Antiqua"/>
      <family val="1"/>
    </font>
    <font>
      <sz val="9"/>
      <name val="Book Antiqua"/>
      <family val="1"/>
    </font>
    <font>
      <sz val="10"/>
      <name val="Book Antiqua"/>
      <family val="1"/>
    </font>
    <font>
      <sz val="10"/>
      <color rgb="FF000000"/>
      <name val="Book Antiqua"/>
      <family val="1"/>
    </font>
    <font>
      <sz val="11"/>
      <color rgb="FF3F3F76"/>
      <name val="Book Antiqua"/>
      <family val="1"/>
    </font>
    <font>
      <sz val="11"/>
      <color theme="1"/>
      <name val="Calibri"/>
      <family val="2"/>
      <scheme val="minor"/>
    </font>
    <font>
      <b/>
      <u/>
      <sz val="14"/>
      <color theme="4" tint="-0.249977111117893"/>
      <name val="Book Antiqua"/>
      <family val="1"/>
    </font>
    <font>
      <b/>
      <sz val="28"/>
      <color theme="4" tint="-0.249977111117893"/>
      <name val="Book Antiqua"/>
      <family val="1"/>
    </font>
    <font>
      <b/>
      <sz val="20"/>
      <color theme="4" tint="-0.249977111117893"/>
      <name val="Book Antiqua"/>
      <family val="1"/>
    </font>
    <font>
      <b/>
      <sz val="16"/>
      <color theme="0"/>
      <name val="Book Antiqua"/>
      <family val="1"/>
    </font>
    <font>
      <sz val="12"/>
      <color theme="0"/>
      <name val="Book Antiqua"/>
      <family val="1"/>
    </font>
    <font>
      <b/>
      <sz val="10"/>
      <color theme="0"/>
      <name val="Book Antiqua"/>
      <family val="1"/>
    </font>
    <font>
      <b/>
      <sz val="14"/>
      <color theme="1"/>
      <name val="Book Antiqua"/>
      <family val="1"/>
    </font>
    <font>
      <b/>
      <sz val="18"/>
      <color theme="1"/>
      <name val="Book Antiqua"/>
      <family val="1"/>
    </font>
    <font>
      <b/>
      <sz val="22"/>
      <color theme="1"/>
      <name val="Book Antiqua"/>
      <family val="1"/>
    </font>
    <font>
      <b/>
      <u/>
      <sz val="11"/>
      <color theme="4" tint="-0.249977111117893"/>
      <name val="Book Antiqua"/>
      <family val="1"/>
    </font>
    <font>
      <b/>
      <vertAlign val="superscript"/>
      <sz val="11"/>
      <color theme="1"/>
      <name val="Book Antiqua"/>
      <family val="1"/>
    </font>
    <font>
      <b/>
      <sz val="14"/>
      <color theme="0"/>
      <name val="Book Antiqua"/>
      <family val="1"/>
    </font>
    <font>
      <sz val="14"/>
      <color theme="0"/>
      <name val="Book Antiqua"/>
      <family val="1"/>
    </font>
  </fonts>
  <fills count="7">
    <fill>
      <patternFill patternType="none"/>
    </fill>
    <fill>
      <patternFill patternType="gray125"/>
    </fill>
    <fill>
      <patternFill patternType="solid">
        <fgColor rgb="FFFFCC99"/>
      </patternFill>
    </fill>
    <fill>
      <patternFill patternType="solid">
        <fgColor theme="9" tint="0.59999389629810485"/>
        <bgColor indexed="64"/>
      </patternFill>
    </fill>
    <fill>
      <patternFill patternType="solid">
        <fgColor rgb="FFFFFFCC"/>
      </patternFill>
    </fill>
    <fill>
      <patternFill patternType="solid">
        <fgColor theme="2"/>
        <bgColor indexed="64"/>
      </patternFill>
    </fill>
    <fill>
      <patternFill patternType="solid">
        <fgColor theme="4" tint="-0.249977111117893"/>
        <bgColor indexed="64"/>
      </patternFill>
    </fill>
  </fills>
  <borders count="55">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double">
        <color indexed="64"/>
      </bottom>
      <diagonal/>
    </border>
    <border>
      <left style="thin">
        <color rgb="FFB2B2B2"/>
      </left>
      <right style="thin">
        <color rgb="FFB2B2B2"/>
      </right>
      <top style="thin">
        <color rgb="FFB2B2B2"/>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top/>
      <bottom style="thin">
        <color indexed="64"/>
      </bottom>
      <diagonal/>
    </border>
    <border>
      <left style="thin">
        <color rgb="FFB2B2B2"/>
      </left>
      <right style="thin">
        <color rgb="FFB2B2B2"/>
      </right>
      <top/>
      <bottom style="thin">
        <color rgb="FFB2B2B2"/>
      </bottom>
      <diagonal/>
    </border>
    <border>
      <left style="thin">
        <color rgb="FF000000"/>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rgb="FFB2B2B2"/>
      </left>
      <right style="medium">
        <color indexed="64"/>
      </right>
      <top style="thin">
        <color rgb="FFB2B2B2"/>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rgb="FFB2B2B2"/>
      </right>
      <top style="thin">
        <color indexed="64"/>
      </top>
      <bottom style="thin">
        <color indexed="64"/>
      </bottom>
      <diagonal/>
    </border>
    <border>
      <left style="thin">
        <color rgb="FFB2B2B2"/>
      </left>
      <right style="thin">
        <color indexed="64"/>
      </right>
      <top style="thin">
        <color indexed="64"/>
      </top>
      <bottom style="thin">
        <color indexed="64"/>
      </bottom>
      <diagonal/>
    </border>
  </borders>
  <cellStyleXfs count="4">
    <xf numFmtId="0" fontId="0" fillId="0" borderId="0"/>
    <xf numFmtId="0" fontId="1" fillId="2" borderId="1" applyNumberFormat="0" applyAlignment="0" applyProtection="0"/>
    <xf numFmtId="0" fontId="15" fillId="0" borderId="0"/>
    <xf numFmtId="0" fontId="21" fillId="4" borderId="19" applyNumberFormat="0" applyFont="0" applyAlignment="0" applyProtection="0"/>
  </cellStyleXfs>
  <cellXfs count="250">
    <xf numFmtId="0" fontId="0" fillId="0" borderId="0" xfId="0"/>
    <xf numFmtId="0" fontId="2" fillId="0" borderId="0" xfId="0" applyFont="1"/>
    <xf numFmtId="9" fontId="0" fillId="0" borderId="0" xfId="0" applyNumberFormat="1"/>
    <xf numFmtId="0" fontId="0" fillId="0" borderId="0" xfId="0" applyProtection="1">
      <protection hidden="1"/>
    </xf>
    <xf numFmtId="0" fontId="5" fillId="5" borderId="29" xfId="0" applyFont="1" applyFill="1" applyBorder="1" applyAlignment="1" applyProtection="1">
      <alignment horizontal="center" vertical="top"/>
      <protection hidden="1"/>
    </xf>
    <xf numFmtId="0" fontId="5" fillId="5" borderId="31" xfId="0" applyFont="1" applyFill="1" applyBorder="1" applyAlignment="1" applyProtection="1">
      <alignment horizontal="center" vertical="top"/>
      <protection hidden="1"/>
    </xf>
    <xf numFmtId="0" fontId="3" fillId="5" borderId="0" xfId="0" applyFont="1" applyFill="1" applyProtection="1">
      <protection hidden="1"/>
    </xf>
    <xf numFmtId="0" fontId="22" fillId="5" borderId="0" xfId="3" applyFont="1" applyFill="1" applyBorder="1" applyAlignment="1" applyProtection="1">
      <alignment horizontal="center" vertical="center"/>
      <protection hidden="1"/>
    </xf>
    <xf numFmtId="0" fontId="0" fillId="0" borderId="0" xfId="0" applyAlignment="1" applyProtection="1">
      <alignment vertical="center"/>
      <protection hidden="1"/>
    </xf>
    <xf numFmtId="0" fontId="6" fillId="0" borderId="0" xfId="0" applyFont="1" applyProtection="1">
      <protection hidden="1"/>
    </xf>
    <xf numFmtId="0" fontId="6" fillId="5" borderId="3" xfId="0" applyFont="1" applyFill="1" applyBorder="1" applyProtection="1">
      <protection hidden="1"/>
    </xf>
    <xf numFmtId="0" fontId="6" fillId="5" borderId="4" xfId="0" applyFont="1" applyFill="1" applyBorder="1" applyProtection="1">
      <protection hidden="1"/>
    </xf>
    <xf numFmtId="0" fontId="6" fillId="5" borderId="5" xfId="0" applyFont="1" applyFill="1" applyBorder="1" applyProtection="1">
      <protection hidden="1"/>
    </xf>
    <xf numFmtId="0" fontId="6" fillId="5" borderId="14" xfId="0" applyFont="1" applyFill="1" applyBorder="1" applyAlignment="1" applyProtection="1">
      <alignment horizontal="center" vertical="center"/>
      <protection hidden="1"/>
    </xf>
    <xf numFmtId="0" fontId="6" fillId="5" borderId="0" xfId="0" applyFont="1" applyFill="1" applyAlignment="1" applyProtection="1">
      <alignment vertical="center"/>
      <protection hidden="1"/>
    </xf>
    <xf numFmtId="0" fontId="6" fillId="5" borderId="15" xfId="0" applyFont="1" applyFill="1" applyBorder="1" applyAlignment="1" applyProtection="1">
      <alignment vertical="center"/>
      <protection hidden="1"/>
    </xf>
    <xf numFmtId="0" fontId="6" fillId="5" borderId="14" xfId="0" applyFont="1" applyFill="1" applyBorder="1" applyAlignment="1" applyProtection="1">
      <alignment vertical="center"/>
      <protection hidden="1"/>
    </xf>
    <xf numFmtId="0" fontId="6" fillId="5" borderId="0" xfId="0" applyFont="1" applyFill="1" applyAlignment="1" applyProtection="1">
      <alignment horizontal="center" vertical="center"/>
      <protection hidden="1"/>
    </xf>
    <xf numFmtId="0" fontId="6" fillId="5" borderId="15" xfId="0" applyFont="1" applyFill="1" applyBorder="1" applyAlignment="1" applyProtection="1">
      <alignment vertical="center" wrapText="1"/>
      <protection hidden="1"/>
    </xf>
    <xf numFmtId="0" fontId="6" fillId="5" borderId="0" xfId="0" applyFont="1" applyFill="1" applyAlignment="1" applyProtection="1">
      <alignment horizontal="center" vertical="top"/>
      <protection hidden="1"/>
    </xf>
    <xf numFmtId="0" fontId="6" fillId="5" borderId="14" xfId="0" applyFont="1" applyFill="1" applyBorder="1" applyProtection="1">
      <protection hidden="1"/>
    </xf>
    <xf numFmtId="0" fontId="6" fillId="5" borderId="0" xfId="0" applyFont="1" applyFill="1" applyProtection="1">
      <protection hidden="1"/>
    </xf>
    <xf numFmtId="0" fontId="6" fillId="5" borderId="15" xfId="0" applyFont="1" applyFill="1" applyBorder="1" applyProtection="1">
      <protection hidden="1"/>
    </xf>
    <xf numFmtId="0" fontId="31" fillId="5" borderId="0" xfId="0" applyFont="1" applyFill="1" applyProtection="1">
      <protection hidden="1"/>
    </xf>
    <xf numFmtId="0" fontId="6" fillId="5" borderId="15" xfId="0" applyFont="1" applyFill="1" applyBorder="1" applyAlignment="1" applyProtection="1">
      <alignment wrapText="1"/>
      <protection hidden="1"/>
    </xf>
    <xf numFmtId="0" fontId="6" fillId="5" borderId="6" xfId="0" applyFont="1" applyFill="1" applyBorder="1" applyProtection="1">
      <protection hidden="1"/>
    </xf>
    <xf numFmtId="0" fontId="6" fillId="5" borderId="7" xfId="0" applyFont="1" applyFill="1" applyBorder="1" applyProtection="1">
      <protection hidden="1"/>
    </xf>
    <xf numFmtId="0" fontId="6" fillId="5" borderId="8" xfId="0" applyFont="1" applyFill="1" applyBorder="1" applyProtection="1">
      <protection hidden="1"/>
    </xf>
    <xf numFmtId="0" fontId="7" fillId="5" borderId="0" xfId="0" applyFont="1" applyFill="1" applyProtection="1">
      <protection hidden="1"/>
    </xf>
    <xf numFmtId="0" fontId="8" fillId="0" borderId="0" xfId="0" applyFont="1" applyProtection="1">
      <protection hidden="1"/>
    </xf>
    <xf numFmtId="0" fontId="6" fillId="5" borderId="0" xfId="0" applyFont="1" applyFill="1" applyAlignment="1" applyProtection="1">
      <alignment horizontal="left"/>
      <protection hidden="1"/>
    </xf>
    <xf numFmtId="0" fontId="6" fillId="5" borderId="0" xfId="0" applyFont="1" applyFill="1" applyAlignment="1" applyProtection="1">
      <alignment horizontal="left" vertical="center"/>
      <protection hidden="1"/>
    </xf>
    <xf numFmtId="0" fontId="6" fillId="0" borderId="0" xfId="0" applyFont="1" applyAlignment="1" applyProtection="1">
      <alignment vertical="top" wrapText="1"/>
      <protection hidden="1"/>
    </xf>
    <xf numFmtId="0" fontId="9" fillId="6" borderId="2" xfId="0" applyFont="1" applyFill="1" applyBorder="1" applyAlignment="1" applyProtection="1">
      <alignment horizontal="center"/>
      <protection hidden="1"/>
    </xf>
    <xf numFmtId="1" fontId="16" fillId="5" borderId="2" xfId="2" applyNumberFormat="1" applyFont="1" applyFill="1" applyBorder="1" applyAlignment="1" applyProtection="1">
      <alignment horizontal="center" vertical="center" shrinkToFit="1"/>
      <protection hidden="1"/>
    </xf>
    <xf numFmtId="0" fontId="6" fillId="5" borderId="2" xfId="0" applyFont="1" applyFill="1" applyBorder="1" applyProtection="1">
      <protection hidden="1"/>
    </xf>
    <xf numFmtId="0" fontId="17" fillId="5" borderId="2" xfId="2" applyFont="1" applyFill="1" applyBorder="1" applyAlignment="1" applyProtection="1">
      <alignment horizontal="center" vertical="center" wrapText="1"/>
      <protection hidden="1"/>
    </xf>
    <xf numFmtId="0" fontId="18" fillId="5" borderId="2" xfId="2" applyFont="1" applyFill="1" applyBorder="1" applyAlignment="1" applyProtection="1">
      <alignment vertical="center" wrapText="1"/>
      <protection hidden="1"/>
    </xf>
    <xf numFmtId="0" fontId="17" fillId="5" borderId="17" xfId="2" applyFont="1" applyFill="1" applyBorder="1" applyAlignment="1" applyProtection="1">
      <alignment horizontal="center" vertical="center" wrapText="1"/>
      <protection hidden="1"/>
    </xf>
    <xf numFmtId="164" fontId="6" fillId="5" borderId="2" xfId="0" applyNumberFormat="1" applyFont="1" applyFill="1" applyBorder="1" applyAlignment="1" applyProtection="1">
      <alignment horizontal="center" vertical="center"/>
      <protection hidden="1"/>
    </xf>
    <xf numFmtId="0" fontId="6" fillId="5" borderId="2" xfId="0" applyFont="1" applyFill="1" applyBorder="1" applyAlignment="1" applyProtection="1">
      <alignment horizontal="center" vertical="center"/>
      <protection hidden="1"/>
    </xf>
    <xf numFmtId="1" fontId="6" fillId="5" borderId="2" xfId="0" applyNumberFormat="1" applyFont="1" applyFill="1" applyBorder="1" applyAlignment="1" applyProtection="1">
      <alignment horizontal="center" vertical="center"/>
      <protection hidden="1"/>
    </xf>
    <xf numFmtId="0" fontId="19" fillId="5" borderId="2" xfId="2" applyFont="1" applyFill="1" applyBorder="1" applyAlignment="1" applyProtection="1">
      <alignment vertical="center" wrapText="1"/>
      <protection hidden="1"/>
    </xf>
    <xf numFmtId="0" fontId="17" fillId="5" borderId="18" xfId="2" applyFont="1" applyFill="1" applyBorder="1" applyAlignment="1" applyProtection="1">
      <alignment horizontal="center" vertical="center" wrapText="1"/>
      <protection hidden="1"/>
    </xf>
    <xf numFmtId="0" fontId="16" fillId="5" borderId="2" xfId="2" applyFont="1" applyFill="1" applyBorder="1" applyAlignment="1" applyProtection="1">
      <alignment horizontal="center" vertical="center"/>
      <protection hidden="1"/>
    </xf>
    <xf numFmtId="0" fontId="19" fillId="5" borderId="2" xfId="2" applyFont="1" applyFill="1" applyBorder="1" applyAlignment="1" applyProtection="1">
      <alignment vertical="center"/>
      <protection hidden="1"/>
    </xf>
    <xf numFmtId="0" fontId="16" fillId="5" borderId="12" xfId="2" applyFont="1" applyFill="1" applyBorder="1" applyAlignment="1" applyProtection="1">
      <alignment horizontal="center" vertical="center"/>
      <protection hidden="1"/>
    </xf>
    <xf numFmtId="2" fontId="9" fillId="6" borderId="9" xfId="0" applyNumberFormat="1" applyFont="1" applyFill="1" applyBorder="1" applyProtection="1">
      <protection hidden="1"/>
    </xf>
    <xf numFmtId="2" fontId="6" fillId="6" borderId="3" xfId="0" applyNumberFormat="1" applyFont="1" applyFill="1" applyBorder="1" applyProtection="1">
      <protection hidden="1"/>
    </xf>
    <xf numFmtId="0" fontId="6" fillId="6" borderId="5" xfId="0" applyFont="1" applyFill="1" applyBorder="1" applyProtection="1">
      <protection hidden="1"/>
    </xf>
    <xf numFmtId="2" fontId="6" fillId="6" borderId="14" xfId="0" applyNumberFormat="1" applyFont="1" applyFill="1" applyBorder="1" applyProtection="1">
      <protection hidden="1"/>
    </xf>
    <xf numFmtId="0" fontId="6" fillId="6" borderId="15" xfId="0" applyFont="1" applyFill="1" applyBorder="1" applyProtection="1">
      <protection hidden="1"/>
    </xf>
    <xf numFmtId="2" fontId="6" fillId="6" borderId="6" xfId="0" applyNumberFormat="1" applyFont="1" applyFill="1" applyBorder="1" applyProtection="1">
      <protection hidden="1"/>
    </xf>
    <xf numFmtId="0" fontId="6" fillId="6" borderId="8" xfId="0" applyFont="1" applyFill="1" applyBorder="1" applyProtection="1">
      <protection hidden="1"/>
    </xf>
    <xf numFmtId="0" fontId="8" fillId="5" borderId="0" xfId="0" applyFont="1" applyFill="1" applyProtection="1">
      <protection hidden="1"/>
    </xf>
    <xf numFmtId="0" fontId="6" fillId="5" borderId="0" xfId="0" applyFont="1" applyFill="1" applyAlignment="1" applyProtection="1">
      <alignment horizontal="right"/>
      <protection hidden="1"/>
    </xf>
    <xf numFmtId="0" fontId="6" fillId="5" borderId="0" xfId="0" applyFont="1" applyFill="1" applyAlignment="1" applyProtection="1">
      <alignment wrapText="1"/>
      <protection hidden="1"/>
    </xf>
    <xf numFmtId="0" fontId="20" fillId="5" borderId="0" xfId="1" applyFont="1" applyFill="1" applyBorder="1" applyAlignment="1" applyProtection="1">
      <protection hidden="1"/>
    </xf>
    <xf numFmtId="0" fontId="27" fillId="6" borderId="16" xfId="2" applyFont="1" applyFill="1" applyBorder="1" applyAlignment="1" applyProtection="1">
      <alignment vertical="center"/>
      <protection hidden="1"/>
    </xf>
    <xf numFmtId="0" fontId="27" fillId="6" borderId="4" xfId="2" applyFont="1" applyFill="1" applyBorder="1" applyAlignment="1" applyProtection="1">
      <alignment vertical="center"/>
      <protection hidden="1"/>
    </xf>
    <xf numFmtId="0" fontId="14" fillId="5" borderId="2" xfId="0" applyFont="1" applyFill="1" applyBorder="1" applyAlignment="1" applyProtection="1">
      <alignment horizontal="center" vertical="center"/>
      <protection hidden="1"/>
    </xf>
    <xf numFmtId="0" fontId="14" fillId="5" borderId="2" xfId="0" applyFont="1" applyFill="1" applyBorder="1" applyAlignment="1" applyProtection="1">
      <alignment horizontal="left" vertical="center" wrapText="1"/>
      <protection hidden="1"/>
    </xf>
    <xf numFmtId="0" fontId="14" fillId="5" borderId="2" xfId="0" applyFont="1" applyFill="1" applyBorder="1" applyAlignment="1" applyProtection="1">
      <alignment horizontal="center" vertical="center" wrapText="1"/>
      <protection hidden="1"/>
    </xf>
    <xf numFmtId="2" fontId="9" fillId="6" borderId="2" xfId="0" applyNumberFormat="1" applyFont="1" applyFill="1" applyBorder="1" applyProtection="1">
      <protection hidden="1"/>
    </xf>
    <xf numFmtId="0" fontId="9" fillId="6" borderId="2" xfId="0" applyFont="1" applyFill="1" applyBorder="1" applyProtection="1">
      <protection hidden="1"/>
    </xf>
    <xf numFmtId="0" fontId="6" fillId="5" borderId="0" xfId="0" applyFont="1" applyFill="1" applyAlignment="1" applyProtection="1">
      <alignment horizontal="right" vertical="top"/>
      <protection hidden="1"/>
    </xf>
    <xf numFmtId="0" fontId="6" fillId="0" borderId="0" xfId="0" applyFont="1" applyAlignment="1" applyProtection="1">
      <alignment horizontal="center" vertical="center"/>
      <protection hidden="1"/>
    </xf>
    <xf numFmtId="0" fontId="9" fillId="6" borderId="2" xfId="0" applyFont="1" applyFill="1" applyBorder="1" applyAlignment="1" applyProtection="1">
      <alignment horizontal="center" vertical="center" wrapText="1"/>
      <protection hidden="1"/>
    </xf>
    <xf numFmtId="0" fontId="6" fillId="0" borderId="0" xfId="0" applyFont="1" applyAlignment="1" applyProtection="1">
      <alignment vertical="center" wrapText="1"/>
      <protection hidden="1"/>
    </xf>
    <xf numFmtId="0" fontId="6" fillId="0" borderId="0" xfId="0" applyFont="1" applyAlignment="1" applyProtection="1">
      <alignment horizontal="center"/>
      <protection hidden="1"/>
    </xf>
    <xf numFmtId="0" fontId="6" fillId="5" borderId="2" xfId="0" applyFont="1" applyFill="1" applyBorder="1" applyAlignment="1" applyProtection="1">
      <alignment horizontal="left" vertical="center" wrapText="1"/>
      <protection hidden="1"/>
    </xf>
    <xf numFmtId="0" fontId="8" fillId="0" borderId="0" xfId="0" applyFont="1" applyAlignment="1" applyProtection="1">
      <alignment vertical="center" wrapText="1"/>
      <protection hidden="1"/>
    </xf>
    <xf numFmtId="0" fontId="10" fillId="0" borderId="0" xfId="0" applyFont="1" applyProtection="1">
      <protection hidden="1"/>
    </xf>
    <xf numFmtId="0" fontId="6" fillId="5" borderId="9" xfId="0" applyFont="1" applyFill="1" applyBorder="1" applyAlignment="1" applyProtection="1">
      <alignment horizontal="center"/>
      <protection hidden="1"/>
    </xf>
    <xf numFmtId="2" fontId="6" fillId="5" borderId="2" xfId="0" applyNumberFormat="1" applyFont="1" applyFill="1" applyBorder="1" applyAlignment="1" applyProtection="1">
      <alignment vertical="center"/>
      <protection hidden="1"/>
    </xf>
    <xf numFmtId="0" fontId="6" fillId="5" borderId="9" xfId="0" applyFont="1" applyFill="1" applyBorder="1" applyProtection="1">
      <protection hidden="1"/>
    </xf>
    <xf numFmtId="2" fontId="6" fillId="5" borderId="9" xfId="0" applyNumberFormat="1" applyFont="1" applyFill="1" applyBorder="1" applyProtection="1">
      <protection hidden="1"/>
    </xf>
    <xf numFmtId="2" fontId="8" fillId="5" borderId="2" xfId="0" applyNumberFormat="1" applyFont="1" applyFill="1" applyBorder="1" applyAlignment="1" applyProtection="1">
      <alignment horizontal="center"/>
      <protection hidden="1"/>
    </xf>
    <xf numFmtId="0" fontId="6" fillId="5" borderId="2" xfId="0" applyFont="1" applyFill="1" applyBorder="1" applyAlignment="1" applyProtection="1">
      <alignment vertical="center"/>
      <protection hidden="1"/>
    </xf>
    <xf numFmtId="0" fontId="8" fillId="5" borderId="2" xfId="0" applyFont="1" applyFill="1" applyBorder="1" applyAlignment="1" applyProtection="1">
      <alignment horizontal="center" vertical="center"/>
      <protection hidden="1"/>
    </xf>
    <xf numFmtId="0" fontId="6" fillId="0" borderId="0" xfId="0" applyFont="1" applyAlignment="1" applyProtection="1">
      <alignment vertical="center"/>
      <protection hidden="1"/>
    </xf>
    <xf numFmtId="0" fontId="20" fillId="4" borderId="19" xfId="3" applyFont="1" applyProtection="1">
      <protection locked="0"/>
    </xf>
    <xf numFmtId="0" fontId="6" fillId="4" borderId="19" xfId="3" applyFont="1" applyAlignment="1" applyProtection="1">
      <alignment horizontal="center" vertical="center"/>
      <protection locked="0"/>
    </xf>
    <xf numFmtId="0" fontId="6" fillId="4" borderId="19" xfId="3" applyFont="1" applyAlignment="1" applyProtection="1">
      <alignment horizontal="left" vertical="center"/>
      <protection locked="0"/>
    </xf>
    <xf numFmtId="0" fontId="6" fillId="5" borderId="0" xfId="0" applyFont="1" applyFill="1" applyAlignment="1" applyProtection="1">
      <alignment horizontal="left" vertical="top"/>
      <protection hidden="1"/>
    </xf>
    <xf numFmtId="0" fontId="6" fillId="5" borderId="0" xfId="0" applyFont="1" applyFill="1" applyAlignment="1" applyProtection="1">
      <alignment horizontal="left" vertical="top" wrapText="1"/>
      <protection hidden="1"/>
    </xf>
    <xf numFmtId="0" fontId="6" fillId="5" borderId="2" xfId="0" applyFont="1" applyFill="1" applyBorder="1" applyAlignment="1" applyProtection="1">
      <alignment horizontal="center"/>
      <protection hidden="1"/>
    </xf>
    <xf numFmtId="0" fontId="6" fillId="5" borderId="13" xfId="0" applyFont="1" applyFill="1" applyBorder="1" applyAlignment="1" applyProtection="1">
      <alignment horizontal="center" vertical="center"/>
      <protection hidden="1"/>
    </xf>
    <xf numFmtId="0" fontId="6" fillId="5" borderId="2" xfId="0" applyFont="1" applyFill="1" applyBorder="1" applyAlignment="1" applyProtection="1">
      <alignment horizontal="left" vertical="center"/>
      <protection hidden="1"/>
    </xf>
    <xf numFmtId="2" fontId="6" fillId="5" borderId="2" xfId="0" applyNumberFormat="1" applyFont="1" applyFill="1" applyBorder="1" applyAlignment="1" applyProtection="1">
      <alignment horizontal="center" vertical="center"/>
      <protection hidden="1"/>
    </xf>
    <xf numFmtId="0" fontId="6" fillId="5" borderId="0" xfId="0" applyFont="1" applyFill="1" applyAlignment="1" applyProtection="1">
      <alignment vertical="top" wrapText="1"/>
      <protection hidden="1"/>
    </xf>
    <xf numFmtId="0" fontId="6" fillId="5" borderId="0" xfId="0" applyFont="1" applyFill="1" applyAlignment="1" applyProtection="1">
      <alignment vertical="top"/>
      <protection hidden="1"/>
    </xf>
    <xf numFmtId="2" fontId="6" fillId="5" borderId="2" xfId="0" applyNumberFormat="1" applyFont="1" applyFill="1" applyBorder="1" applyAlignment="1" applyProtection="1">
      <alignment horizontal="center"/>
      <protection hidden="1"/>
    </xf>
    <xf numFmtId="0" fontId="9" fillId="6" borderId="4" xfId="0" applyFont="1" applyFill="1" applyBorder="1" applyAlignment="1" applyProtection="1">
      <alignment horizontal="center"/>
      <protection hidden="1"/>
    </xf>
    <xf numFmtId="0" fontId="14" fillId="5" borderId="13" xfId="0" applyFont="1" applyFill="1" applyBorder="1" applyAlignment="1" applyProtection="1">
      <alignment horizontal="center" vertical="center"/>
      <protection hidden="1"/>
    </xf>
    <xf numFmtId="0" fontId="14" fillId="5" borderId="13" xfId="0" applyFont="1" applyFill="1" applyBorder="1" applyAlignment="1" applyProtection="1">
      <alignment horizontal="left" vertical="center" wrapText="1"/>
      <protection hidden="1"/>
    </xf>
    <xf numFmtId="0" fontId="20" fillId="4" borderId="35" xfId="3" applyFont="1" applyBorder="1" applyProtection="1">
      <protection locked="0"/>
    </xf>
    <xf numFmtId="0" fontId="26" fillId="6" borderId="14" xfId="0" applyFont="1" applyFill="1" applyBorder="1" applyAlignment="1" applyProtection="1">
      <alignment horizontal="right"/>
      <protection hidden="1"/>
    </xf>
    <xf numFmtId="0" fontId="26" fillId="6" borderId="0" xfId="0" applyFont="1" applyFill="1" applyAlignment="1" applyProtection="1">
      <alignment horizontal="right"/>
      <protection hidden="1"/>
    </xf>
    <xf numFmtId="0" fontId="26" fillId="6" borderId="6" xfId="0" applyFont="1" applyFill="1" applyBorder="1" applyAlignment="1" applyProtection="1">
      <alignment horizontal="right"/>
      <protection hidden="1"/>
    </xf>
    <xf numFmtId="0" fontId="26" fillId="6" borderId="7" xfId="0" applyFont="1" applyFill="1" applyBorder="1" applyAlignment="1" applyProtection="1">
      <alignment horizontal="right"/>
      <protection hidden="1"/>
    </xf>
    <xf numFmtId="2" fontId="6" fillId="4" borderId="19" xfId="3" applyNumberFormat="1" applyFont="1" applyProtection="1">
      <protection locked="0"/>
    </xf>
    <xf numFmtId="2" fontId="6" fillId="4" borderId="35" xfId="3" applyNumberFormat="1" applyFont="1" applyBorder="1" applyProtection="1">
      <protection locked="0"/>
    </xf>
    <xf numFmtId="0" fontId="10" fillId="6" borderId="4" xfId="0" applyFont="1" applyFill="1" applyBorder="1" applyAlignment="1" applyProtection="1">
      <alignment horizontal="left"/>
      <protection hidden="1"/>
    </xf>
    <xf numFmtId="0" fontId="0" fillId="5" borderId="38" xfId="0" applyFill="1" applyBorder="1" applyProtection="1">
      <protection hidden="1"/>
    </xf>
    <xf numFmtId="0" fontId="6" fillId="5" borderId="29" xfId="0" applyFont="1" applyFill="1" applyBorder="1" applyProtection="1">
      <protection hidden="1"/>
    </xf>
    <xf numFmtId="0" fontId="6" fillId="5" borderId="30" xfId="0" applyFont="1" applyFill="1" applyBorder="1" applyProtection="1">
      <protection hidden="1"/>
    </xf>
    <xf numFmtId="0" fontId="7" fillId="5" borderId="30" xfId="0" applyFont="1" applyFill="1" applyBorder="1" applyProtection="1">
      <protection hidden="1"/>
    </xf>
    <xf numFmtId="0" fontId="7" fillId="5" borderId="29" xfId="0" applyFont="1" applyFill="1" applyBorder="1" applyProtection="1">
      <protection hidden="1"/>
    </xf>
    <xf numFmtId="0" fontId="8" fillId="5" borderId="2" xfId="0" applyFont="1" applyFill="1" applyBorder="1" applyAlignment="1" applyProtection="1">
      <alignment horizontal="center"/>
      <protection hidden="1"/>
    </xf>
    <xf numFmtId="0" fontId="9" fillId="6" borderId="10" xfId="0" applyFont="1" applyFill="1" applyBorder="1" applyAlignment="1" applyProtection="1">
      <alignment horizontal="center"/>
      <protection hidden="1"/>
    </xf>
    <xf numFmtId="0" fontId="10" fillId="6" borderId="10" xfId="0" applyFont="1" applyFill="1" applyBorder="1" applyAlignment="1" applyProtection="1">
      <alignment horizontal="left"/>
      <protection hidden="1"/>
    </xf>
    <xf numFmtId="0" fontId="13" fillId="4" borderId="2" xfId="3" applyFont="1" applyBorder="1" applyProtection="1">
      <protection locked="0"/>
    </xf>
    <xf numFmtId="0" fontId="13" fillId="5" borderId="2" xfId="3" applyFont="1" applyFill="1" applyBorder="1" applyAlignment="1" applyProtection="1">
      <alignment horizontal="left" vertical="center"/>
      <protection hidden="1"/>
    </xf>
    <xf numFmtId="0" fontId="20" fillId="5" borderId="2" xfId="3" applyFont="1" applyFill="1" applyBorder="1" applyAlignment="1" applyProtection="1">
      <alignment horizontal="left"/>
      <protection hidden="1"/>
    </xf>
    <xf numFmtId="0" fontId="6" fillId="5" borderId="12" xfId="3" applyFont="1" applyFill="1" applyBorder="1" applyAlignment="1" applyProtection="1">
      <alignment horizontal="left"/>
      <protection hidden="1"/>
    </xf>
    <xf numFmtId="0" fontId="6" fillId="5" borderId="2" xfId="3" applyFont="1" applyFill="1" applyBorder="1" applyAlignment="1" applyProtection="1">
      <alignment horizontal="left"/>
      <protection hidden="1"/>
    </xf>
    <xf numFmtId="0" fontId="6" fillId="5" borderId="12" xfId="0" applyFont="1" applyFill="1" applyBorder="1" applyProtection="1">
      <protection hidden="1"/>
    </xf>
    <xf numFmtId="0" fontId="6" fillId="5" borderId="11" xfId="0" applyFont="1" applyFill="1" applyBorder="1" applyAlignment="1" applyProtection="1">
      <alignment horizontal="center"/>
      <protection hidden="1"/>
    </xf>
    <xf numFmtId="0" fontId="6" fillId="5" borderId="9" xfId="0" applyFont="1" applyFill="1" applyBorder="1" applyAlignment="1" applyProtection="1">
      <alignment horizontal="right"/>
      <protection hidden="1"/>
    </xf>
    <xf numFmtId="0" fontId="10" fillId="6" borderId="2" xfId="0" applyFont="1" applyFill="1" applyBorder="1" applyAlignment="1" applyProtection="1">
      <alignment horizontal="right"/>
      <protection hidden="1"/>
    </xf>
    <xf numFmtId="0" fontId="10" fillId="6" borderId="2" xfId="0" applyFont="1" applyFill="1" applyBorder="1" applyAlignment="1" applyProtection="1">
      <alignment horizontal="center"/>
      <protection hidden="1"/>
    </xf>
    <xf numFmtId="0" fontId="6" fillId="5" borderId="7" xfId="0" applyFont="1" applyFill="1" applyBorder="1" applyAlignment="1" applyProtection="1">
      <alignment horizontal="center" vertical="top"/>
      <protection hidden="1"/>
    </xf>
    <xf numFmtId="0" fontId="31" fillId="5" borderId="4" xfId="0" applyFont="1" applyFill="1" applyBorder="1" applyProtection="1">
      <protection hidden="1"/>
    </xf>
    <xf numFmtId="0" fontId="6" fillId="5" borderId="0" xfId="0" applyFont="1" applyFill="1" applyAlignment="1" applyProtection="1">
      <alignment horizontal="left" wrapText="1"/>
      <protection hidden="1"/>
    </xf>
    <xf numFmtId="2" fontId="20" fillId="4" borderId="19" xfId="3" applyNumberFormat="1" applyFont="1" applyProtection="1">
      <protection locked="0"/>
    </xf>
    <xf numFmtId="165" fontId="6" fillId="4" borderId="19" xfId="3" applyNumberFormat="1" applyFont="1" applyAlignment="1" applyProtection="1">
      <alignment horizontal="center" vertical="center"/>
      <protection locked="0"/>
    </xf>
    <xf numFmtId="0" fontId="6" fillId="5" borderId="2" xfId="0" applyFont="1" applyFill="1" applyBorder="1" applyAlignment="1" applyProtection="1">
      <alignment horizontal="center" vertical="center" wrapText="1"/>
      <protection hidden="1"/>
    </xf>
    <xf numFmtId="0" fontId="6" fillId="5" borderId="15" xfId="0" applyFont="1" applyFill="1" applyBorder="1" applyAlignment="1" applyProtection="1">
      <alignment vertical="top" wrapText="1"/>
      <protection hidden="1"/>
    </xf>
    <xf numFmtId="0" fontId="14" fillId="5" borderId="13" xfId="0" applyFont="1" applyFill="1" applyBorder="1" applyAlignment="1" applyProtection="1">
      <alignment vertical="center"/>
      <protection hidden="1"/>
    </xf>
    <xf numFmtId="0" fontId="14" fillId="5" borderId="2" xfId="0" applyFont="1" applyFill="1" applyBorder="1" applyAlignment="1" applyProtection="1">
      <alignment vertical="center"/>
      <protection hidden="1"/>
    </xf>
    <xf numFmtId="0" fontId="23" fillId="5" borderId="37" xfId="0" applyFont="1" applyFill="1" applyBorder="1" applyAlignment="1" applyProtection="1">
      <alignment horizontal="center" vertical="center" textRotation="90"/>
      <protection hidden="1"/>
    </xf>
    <xf numFmtId="0" fontId="23" fillId="5" borderId="29" xfId="0" applyFont="1" applyFill="1" applyBorder="1" applyAlignment="1" applyProtection="1">
      <alignment horizontal="center" vertical="center" textRotation="90"/>
      <protection hidden="1"/>
    </xf>
    <xf numFmtId="0" fontId="23" fillId="5" borderId="31" xfId="0" applyFont="1" applyFill="1" applyBorder="1" applyAlignment="1" applyProtection="1">
      <alignment horizontal="center" vertical="center" textRotation="90"/>
      <protection hidden="1"/>
    </xf>
    <xf numFmtId="0" fontId="23" fillId="5" borderId="39" xfId="0" applyFont="1" applyFill="1" applyBorder="1" applyAlignment="1" applyProtection="1">
      <alignment horizontal="center" vertical="center" textRotation="90"/>
      <protection hidden="1"/>
    </xf>
    <xf numFmtId="0" fontId="23" fillId="5" borderId="30" xfId="0" applyFont="1" applyFill="1" applyBorder="1" applyAlignment="1" applyProtection="1">
      <alignment horizontal="center" vertical="center" textRotation="90"/>
      <protection hidden="1"/>
    </xf>
    <xf numFmtId="0" fontId="23" fillId="5" borderId="33" xfId="0" applyFont="1" applyFill="1" applyBorder="1" applyAlignment="1" applyProtection="1">
      <alignment horizontal="center" vertical="center" textRotation="90"/>
      <protection hidden="1"/>
    </xf>
    <xf numFmtId="0" fontId="22" fillId="3" borderId="20" xfId="3" applyFont="1" applyFill="1" applyBorder="1" applyAlignment="1" applyProtection="1">
      <alignment horizontal="center" vertical="center"/>
      <protection hidden="1"/>
    </xf>
    <xf numFmtId="0" fontId="22" fillId="3" borderId="21" xfId="3" applyFont="1" applyFill="1" applyBorder="1" applyAlignment="1" applyProtection="1">
      <alignment horizontal="center" vertical="center"/>
      <protection hidden="1"/>
    </xf>
    <xf numFmtId="0" fontId="24" fillId="5" borderId="0" xfId="0" applyFont="1" applyFill="1" applyAlignment="1" applyProtection="1">
      <alignment horizontal="center" vertical="center" wrapText="1"/>
      <protection hidden="1"/>
    </xf>
    <xf numFmtId="0" fontId="24" fillId="5" borderId="32" xfId="0" applyFont="1" applyFill="1" applyBorder="1" applyAlignment="1" applyProtection="1">
      <alignment horizontal="center" vertical="center" wrapText="1"/>
      <protection hidden="1"/>
    </xf>
    <xf numFmtId="0" fontId="3" fillId="5" borderId="24" xfId="0" applyFont="1" applyFill="1" applyBorder="1" applyAlignment="1" applyProtection="1">
      <alignment horizontal="center" vertical="center"/>
      <protection hidden="1"/>
    </xf>
    <xf numFmtId="0" fontId="3" fillId="5" borderId="25" xfId="0" applyFont="1" applyFill="1" applyBorder="1" applyAlignment="1" applyProtection="1">
      <alignment horizontal="center" vertical="center"/>
      <protection hidden="1"/>
    </xf>
    <xf numFmtId="0" fontId="3" fillId="5" borderId="26" xfId="0" applyFont="1" applyFill="1" applyBorder="1" applyAlignment="1" applyProtection="1">
      <alignment horizontal="center" vertical="center"/>
      <protection hidden="1"/>
    </xf>
    <xf numFmtId="0" fontId="3" fillId="5" borderId="27" xfId="0" applyFont="1" applyFill="1" applyBorder="1" applyAlignment="1" applyProtection="1">
      <alignment horizontal="center" vertical="center" wrapText="1"/>
      <protection hidden="1"/>
    </xf>
    <xf numFmtId="0" fontId="3" fillId="5" borderId="22" xfId="0" applyFont="1" applyFill="1" applyBorder="1" applyAlignment="1" applyProtection="1">
      <alignment horizontal="center" vertical="center" wrapText="1"/>
      <protection hidden="1"/>
    </xf>
    <xf numFmtId="0" fontId="3" fillId="5" borderId="28" xfId="0" applyFont="1" applyFill="1" applyBorder="1" applyAlignment="1" applyProtection="1">
      <alignment horizontal="center" vertical="center" wrapText="1"/>
      <protection hidden="1"/>
    </xf>
    <xf numFmtId="0" fontId="5" fillId="5" borderId="0" xfId="0" applyFont="1" applyFill="1" applyAlignment="1" applyProtection="1">
      <alignment horizontal="left" vertical="top" wrapText="1"/>
      <protection hidden="1"/>
    </xf>
    <xf numFmtId="0" fontId="5" fillId="5" borderId="30" xfId="0" applyFont="1" applyFill="1" applyBorder="1" applyAlignment="1" applyProtection="1">
      <alignment horizontal="left" vertical="top" wrapText="1"/>
      <protection hidden="1"/>
    </xf>
    <xf numFmtId="0" fontId="5" fillId="5" borderId="32" xfId="0" applyFont="1" applyFill="1" applyBorder="1" applyAlignment="1" applyProtection="1">
      <alignment horizontal="left" vertical="top" wrapText="1"/>
      <protection hidden="1"/>
    </xf>
    <xf numFmtId="0" fontId="5" fillId="5" borderId="33" xfId="0" applyFont="1" applyFill="1" applyBorder="1" applyAlignment="1" applyProtection="1">
      <alignment horizontal="left" vertical="top" wrapText="1"/>
      <protection hidden="1"/>
    </xf>
    <xf numFmtId="0" fontId="11" fillId="6" borderId="9" xfId="0" applyFont="1" applyFill="1" applyBorder="1" applyAlignment="1" applyProtection="1">
      <alignment horizontal="center" vertical="center" wrapText="1"/>
      <protection hidden="1"/>
    </xf>
    <xf numFmtId="0" fontId="11" fillId="6" borderId="10" xfId="0" applyFont="1" applyFill="1" applyBorder="1" applyAlignment="1" applyProtection="1">
      <alignment horizontal="center" vertical="center" wrapText="1"/>
      <protection hidden="1"/>
    </xf>
    <xf numFmtId="0" fontId="11" fillId="6" borderId="11" xfId="0" applyFont="1" applyFill="1" applyBorder="1" applyAlignment="1" applyProtection="1">
      <alignment horizontal="center" vertical="center" wrapText="1"/>
      <protection hidden="1"/>
    </xf>
    <xf numFmtId="0" fontId="22" fillId="5" borderId="14" xfId="0" applyFont="1" applyFill="1" applyBorder="1" applyAlignment="1" applyProtection="1">
      <alignment horizontal="center"/>
      <protection hidden="1"/>
    </xf>
    <xf numFmtId="0" fontId="22" fillId="5" borderId="0" xfId="0" applyFont="1" applyFill="1" applyAlignment="1" applyProtection="1">
      <alignment horizontal="center"/>
      <protection hidden="1"/>
    </xf>
    <xf numFmtId="0" fontId="22" fillId="5" borderId="15" xfId="0" applyFont="1" applyFill="1" applyBorder="1" applyAlignment="1" applyProtection="1">
      <alignment horizontal="center"/>
      <protection hidden="1"/>
    </xf>
    <xf numFmtId="0" fontId="8" fillId="5" borderId="14" xfId="0" applyFont="1" applyFill="1" applyBorder="1" applyAlignment="1" applyProtection="1">
      <alignment horizontal="center"/>
      <protection hidden="1"/>
    </xf>
    <xf numFmtId="0" fontId="8" fillId="5" borderId="0" xfId="0" applyFont="1" applyFill="1" applyAlignment="1" applyProtection="1">
      <alignment horizontal="center"/>
      <protection hidden="1"/>
    </xf>
    <xf numFmtId="0" fontId="8" fillId="5" borderId="15" xfId="0" applyFont="1" applyFill="1" applyBorder="1" applyAlignment="1" applyProtection="1">
      <alignment horizontal="center"/>
      <protection hidden="1"/>
    </xf>
    <xf numFmtId="0" fontId="13" fillId="4" borderId="9" xfId="3" applyFont="1" applyBorder="1" applyAlignment="1" applyProtection="1">
      <alignment horizontal="left"/>
      <protection locked="0"/>
    </xf>
    <xf numFmtId="0" fontId="13" fillId="4" borderId="10" xfId="3" applyFont="1" applyBorder="1" applyAlignment="1" applyProtection="1">
      <alignment horizontal="left"/>
      <protection locked="0"/>
    </xf>
    <xf numFmtId="0" fontId="13" fillId="4" borderId="11" xfId="3" applyFont="1" applyBorder="1" applyAlignment="1" applyProtection="1">
      <alignment horizontal="left"/>
      <protection locked="0"/>
    </xf>
    <xf numFmtId="0" fontId="7" fillId="5" borderId="43" xfId="0" applyFont="1" applyFill="1" applyBorder="1" applyAlignment="1" applyProtection="1">
      <alignment horizontal="left"/>
      <protection hidden="1"/>
    </xf>
    <xf numFmtId="0" fontId="7" fillId="5" borderId="9" xfId="0" applyFont="1" applyFill="1" applyBorder="1" applyAlignment="1" applyProtection="1">
      <alignment horizontal="left"/>
      <protection hidden="1"/>
    </xf>
    <xf numFmtId="0" fontId="13" fillId="4" borderId="47" xfId="3" applyFont="1" applyBorder="1" applyAlignment="1" applyProtection="1">
      <alignment horizontal="left"/>
      <protection locked="0"/>
    </xf>
    <xf numFmtId="0" fontId="7" fillId="5" borderId="50" xfId="0" applyFont="1" applyFill="1" applyBorder="1" applyAlignment="1" applyProtection="1">
      <alignment horizontal="left"/>
      <protection hidden="1"/>
    </xf>
    <xf numFmtId="0" fontId="7" fillId="5" borderId="12" xfId="0" applyFont="1" applyFill="1" applyBorder="1" applyAlignment="1" applyProtection="1">
      <alignment horizontal="left"/>
      <protection hidden="1"/>
    </xf>
    <xf numFmtId="0" fontId="7" fillId="5" borderId="51" xfId="0" applyFont="1" applyFill="1" applyBorder="1" applyAlignment="1" applyProtection="1">
      <alignment horizontal="left"/>
      <protection hidden="1"/>
    </xf>
    <xf numFmtId="0" fontId="7" fillId="5" borderId="52" xfId="0" applyFont="1" applyFill="1" applyBorder="1" applyAlignment="1" applyProtection="1">
      <alignment horizontal="left"/>
      <protection hidden="1"/>
    </xf>
    <xf numFmtId="0" fontId="13" fillId="4" borderId="3" xfId="3" applyFont="1" applyBorder="1" applyAlignment="1" applyProtection="1">
      <alignment horizontal="center"/>
      <protection locked="0"/>
    </xf>
    <xf numFmtId="0" fontId="13" fillId="4" borderId="4" xfId="3" applyFont="1" applyBorder="1" applyAlignment="1" applyProtection="1">
      <alignment horizontal="center"/>
      <protection locked="0"/>
    </xf>
    <xf numFmtId="0" fontId="13" fillId="4" borderId="48" xfId="3" applyFont="1" applyBorder="1" applyAlignment="1" applyProtection="1">
      <alignment horizontal="center"/>
      <protection locked="0"/>
    </xf>
    <xf numFmtId="0" fontId="13" fillId="4" borderId="14" xfId="3" applyFont="1" applyBorder="1" applyAlignment="1" applyProtection="1">
      <alignment horizontal="center"/>
      <protection locked="0"/>
    </xf>
    <xf numFmtId="0" fontId="13" fillId="4" borderId="0" xfId="3" applyFont="1" applyBorder="1" applyAlignment="1" applyProtection="1">
      <alignment horizontal="center"/>
      <protection locked="0"/>
    </xf>
    <xf numFmtId="0" fontId="13" fillId="4" borderId="30" xfId="3" applyFont="1" applyBorder="1" applyAlignment="1" applyProtection="1">
      <alignment horizontal="center"/>
      <protection locked="0"/>
    </xf>
    <xf numFmtId="0" fontId="13" fillId="4" borderId="6" xfId="3" applyFont="1" applyBorder="1" applyAlignment="1" applyProtection="1">
      <alignment horizontal="center"/>
      <protection locked="0"/>
    </xf>
    <xf numFmtId="0" fontId="13" fillId="4" borderId="7" xfId="3" applyFont="1" applyBorder="1" applyAlignment="1" applyProtection="1">
      <alignment horizontal="center"/>
      <protection locked="0"/>
    </xf>
    <xf numFmtId="0" fontId="13" fillId="4" borderId="49" xfId="3" applyFont="1" applyBorder="1" applyAlignment="1" applyProtection="1">
      <alignment horizontal="center"/>
      <protection locked="0"/>
    </xf>
    <xf numFmtId="0" fontId="25" fillId="6" borderId="40" xfId="0" applyFont="1" applyFill="1" applyBorder="1" applyAlignment="1" applyProtection="1">
      <alignment horizontal="center" vertical="center" wrapText="1"/>
      <protection hidden="1"/>
    </xf>
    <xf numFmtId="0" fontId="25" fillId="6" borderId="41" xfId="0" applyFont="1" applyFill="1" applyBorder="1" applyAlignment="1" applyProtection="1">
      <alignment horizontal="center" vertical="center" wrapText="1"/>
      <protection hidden="1"/>
    </xf>
    <xf numFmtId="0" fontId="25" fillId="6" borderId="42" xfId="0" applyFont="1" applyFill="1" applyBorder="1" applyAlignment="1" applyProtection="1">
      <alignment horizontal="center" vertical="center" wrapText="1"/>
      <protection hidden="1"/>
    </xf>
    <xf numFmtId="0" fontId="4" fillId="5" borderId="29" xfId="0" applyFont="1" applyFill="1" applyBorder="1" applyAlignment="1" applyProtection="1">
      <alignment horizontal="center" vertical="center"/>
      <protection hidden="1"/>
    </xf>
    <xf numFmtId="0" fontId="4" fillId="5" borderId="0" xfId="0" applyFont="1" applyFill="1" applyAlignment="1" applyProtection="1">
      <alignment horizontal="center" vertical="center"/>
      <protection hidden="1"/>
    </xf>
    <xf numFmtId="0" fontId="4" fillId="5" borderId="30" xfId="0" applyFont="1" applyFill="1" applyBorder="1" applyAlignment="1" applyProtection="1">
      <alignment horizontal="center" vertical="center"/>
      <protection hidden="1"/>
    </xf>
    <xf numFmtId="0" fontId="11" fillId="6" borderId="43" xfId="0" applyFont="1" applyFill="1" applyBorder="1" applyAlignment="1" applyProtection="1">
      <alignment horizontal="center"/>
      <protection hidden="1"/>
    </xf>
    <xf numFmtId="0" fontId="11" fillId="6" borderId="2" xfId="0" applyFont="1" applyFill="1" applyBorder="1" applyAlignment="1" applyProtection="1">
      <alignment horizontal="center"/>
      <protection hidden="1"/>
    </xf>
    <xf numFmtId="0" fontId="11" fillId="6" borderId="44" xfId="0" applyFont="1" applyFill="1" applyBorder="1" applyAlignment="1" applyProtection="1">
      <alignment horizontal="center"/>
      <protection hidden="1"/>
    </xf>
    <xf numFmtId="0" fontId="7" fillId="5" borderId="45" xfId="0" applyFont="1" applyFill="1" applyBorder="1" applyAlignment="1" applyProtection="1">
      <alignment horizontal="left" wrapText="1"/>
      <protection hidden="1"/>
    </xf>
    <xf numFmtId="0" fontId="7" fillId="5" borderId="13" xfId="0" applyFont="1" applyFill="1" applyBorder="1" applyAlignment="1" applyProtection="1">
      <alignment horizontal="left" wrapText="1"/>
      <protection hidden="1"/>
    </xf>
    <xf numFmtId="0" fontId="13" fillId="4" borderId="23" xfId="3" applyFont="1" applyBorder="1" applyAlignment="1" applyProtection="1">
      <alignment horizontal="center" wrapText="1"/>
      <protection locked="0"/>
    </xf>
    <xf numFmtId="0" fontId="13" fillId="4" borderId="46" xfId="3" applyFont="1" applyBorder="1" applyAlignment="1" applyProtection="1">
      <alignment horizontal="center" wrapText="1"/>
      <protection locked="0"/>
    </xf>
    <xf numFmtId="0" fontId="30" fillId="5" borderId="0" xfId="0" applyFont="1" applyFill="1" applyAlignment="1" applyProtection="1">
      <alignment horizontal="center" vertical="center"/>
      <protection hidden="1"/>
    </xf>
    <xf numFmtId="0" fontId="20" fillId="5" borderId="9" xfId="3" applyFont="1" applyFill="1" applyBorder="1" applyAlignment="1" applyProtection="1">
      <alignment horizontal="left"/>
      <protection hidden="1"/>
    </xf>
    <xf numFmtId="0" fontId="20" fillId="5" borderId="10" xfId="3" applyFont="1" applyFill="1" applyBorder="1" applyAlignment="1" applyProtection="1">
      <alignment horizontal="left"/>
      <protection hidden="1"/>
    </xf>
    <xf numFmtId="0" fontId="20" fillId="5" borderId="11" xfId="3" applyFont="1" applyFill="1" applyBorder="1" applyAlignment="1" applyProtection="1">
      <alignment horizontal="left"/>
      <protection hidden="1"/>
    </xf>
    <xf numFmtId="0" fontId="34" fillId="6" borderId="0" xfId="0" applyFont="1" applyFill="1" applyAlignment="1" applyProtection="1">
      <alignment horizontal="center"/>
      <protection hidden="1"/>
    </xf>
    <xf numFmtId="0" fontId="33" fillId="6" borderId="6" xfId="0" applyFont="1" applyFill="1" applyBorder="1" applyAlignment="1" applyProtection="1">
      <alignment horizontal="center" vertical="center" wrapText="1"/>
      <protection hidden="1"/>
    </xf>
    <xf numFmtId="0" fontId="33" fillId="6" borderId="7" xfId="0" applyFont="1" applyFill="1" applyBorder="1" applyAlignment="1" applyProtection="1">
      <alignment horizontal="center" vertical="center" wrapText="1"/>
      <protection hidden="1"/>
    </xf>
    <xf numFmtId="0" fontId="33" fillId="6" borderId="0" xfId="0" applyFont="1" applyFill="1" applyAlignment="1" applyProtection="1">
      <alignment horizontal="center"/>
      <protection hidden="1"/>
    </xf>
    <xf numFmtId="0" fontId="6" fillId="5" borderId="0" xfId="0" applyFont="1" applyFill="1" applyAlignment="1" applyProtection="1">
      <alignment horizontal="left" vertical="top"/>
      <protection hidden="1"/>
    </xf>
    <xf numFmtId="0" fontId="26" fillId="6" borderId="9" xfId="0" applyFont="1" applyFill="1" applyBorder="1" applyAlignment="1" applyProtection="1">
      <alignment horizontal="right"/>
      <protection hidden="1"/>
    </xf>
    <xf numFmtId="0" fontId="26" fillId="6" borderId="10" xfId="0" applyFont="1" applyFill="1" applyBorder="1" applyAlignment="1" applyProtection="1">
      <alignment horizontal="right"/>
      <protection hidden="1"/>
    </xf>
    <xf numFmtId="0" fontId="26" fillId="6" borderId="11" xfId="0" applyFont="1" applyFill="1" applyBorder="1" applyAlignment="1" applyProtection="1">
      <alignment horizontal="right"/>
      <protection hidden="1"/>
    </xf>
    <xf numFmtId="0" fontId="26" fillId="6" borderId="2" xfId="0" applyFont="1" applyFill="1" applyBorder="1" applyAlignment="1" applyProtection="1">
      <alignment horizontal="right"/>
      <protection hidden="1"/>
    </xf>
    <xf numFmtId="0" fontId="6" fillId="5" borderId="0" xfId="0" applyFont="1" applyFill="1" applyAlignment="1" applyProtection="1">
      <alignment horizontal="left"/>
      <protection hidden="1"/>
    </xf>
    <xf numFmtId="0" fontId="29" fillId="5" borderId="0" xfId="0" applyFont="1" applyFill="1" applyAlignment="1" applyProtection="1">
      <alignment horizontal="center" vertical="center"/>
      <protection hidden="1"/>
    </xf>
    <xf numFmtId="0" fontId="9" fillId="6" borderId="9" xfId="0" applyFont="1" applyFill="1" applyBorder="1" applyAlignment="1" applyProtection="1">
      <alignment horizontal="right"/>
      <protection hidden="1"/>
    </xf>
    <xf numFmtId="0" fontId="9" fillId="6" borderId="10" xfId="0" applyFont="1" applyFill="1" applyBorder="1" applyAlignment="1" applyProtection="1">
      <alignment horizontal="right"/>
      <protection hidden="1"/>
    </xf>
    <xf numFmtId="0" fontId="9" fillId="6" borderId="11" xfId="0" applyFont="1" applyFill="1" applyBorder="1" applyAlignment="1" applyProtection="1">
      <alignment horizontal="right"/>
      <protection hidden="1"/>
    </xf>
    <xf numFmtId="0" fontId="33" fillId="6" borderId="14" xfId="0" applyFont="1" applyFill="1" applyBorder="1" applyAlignment="1" applyProtection="1">
      <alignment horizontal="center" vertical="center" wrapText="1"/>
      <protection hidden="1"/>
    </xf>
    <xf numFmtId="0" fontId="33" fillId="6" borderId="0" xfId="0" applyFont="1" applyFill="1" applyAlignment="1" applyProtection="1">
      <alignment horizontal="center" vertical="center" wrapText="1"/>
      <protection hidden="1"/>
    </xf>
    <xf numFmtId="0" fontId="27" fillId="6" borderId="36" xfId="2" applyFont="1" applyFill="1" applyBorder="1" applyAlignment="1" applyProtection="1">
      <alignment horizontal="left" vertical="center"/>
      <protection hidden="1"/>
    </xf>
    <xf numFmtId="0" fontId="27" fillId="6" borderId="10" xfId="2" applyFont="1" applyFill="1" applyBorder="1" applyAlignment="1" applyProtection="1">
      <alignment horizontal="left" vertical="center"/>
      <protection hidden="1"/>
    </xf>
    <xf numFmtId="0" fontId="27" fillId="6" borderId="34" xfId="2" applyFont="1" applyFill="1" applyBorder="1" applyAlignment="1" applyProtection="1">
      <alignment horizontal="left" vertical="center"/>
      <protection hidden="1"/>
    </xf>
    <xf numFmtId="0" fontId="27" fillId="6" borderId="7" xfId="2" applyFont="1" applyFill="1" applyBorder="1" applyAlignment="1" applyProtection="1">
      <alignment horizontal="left" vertical="center"/>
      <protection hidden="1"/>
    </xf>
    <xf numFmtId="0" fontId="9" fillId="6" borderId="4" xfId="0" applyFont="1" applyFill="1" applyBorder="1" applyAlignment="1" applyProtection="1">
      <alignment horizontal="right"/>
      <protection hidden="1"/>
    </xf>
    <xf numFmtId="0" fontId="9" fillId="6" borderId="5" xfId="0" applyFont="1" applyFill="1" applyBorder="1" applyAlignment="1" applyProtection="1">
      <alignment horizontal="right"/>
      <protection hidden="1"/>
    </xf>
    <xf numFmtId="0" fontId="9" fillId="6" borderId="0" xfId="0" applyFont="1" applyFill="1" applyAlignment="1" applyProtection="1">
      <alignment horizontal="right"/>
      <protection hidden="1"/>
    </xf>
    <xf numFmtId="0" fontId="9" fillId="6" borderId="15" xfId="0" applyFont="1" applyFill="1" applyBorder="1" applyAlignment="1" applyProtection="1">
      <alignment horizontal="right"/>
      <protection hidden="1"/>
    </xf>
    <xf numFmtId="0" fontId="33" fillId="6" borderId="9" xfId="0" applyFont="1" applyFill="1" applyBorder="1" applyAlignment="1" applyProtection="1">
      <alignment horizontal="center" vertical="center" wrapText="1"/>
      <protection hidden="1"/>
    </xf>
    <xf numFmtId="0" fontId="33" fillId="6" borderId="10" xfId="0" applyFont="1" applyFill="1" applyBorder="1" applyAlignment="1" applyProtection="1">
      <alignment horizontal="center" vertical="center" wrapText="1"/>
      <protection hidden="1"/>
    </xf>
    <xf numFmtId="0" fontId="33" fillId="6" borderId="11" xfId="0" applyFont="1" applyFill="1" applyBorder="1" applyAlignment="1" applyProtection="1">
      <alignment horizontal="center" vertical="center" wrapText="1"/>
      <protection hidden="1"/>
    </xf>
    <xf numFmtId="0" fontId="28" fillId="5" borderId="0" xfId="0" applyFont="1" applyFill="1" applyAlignment="1" applyProtection="1">
      <alignment horizontal="center" vertical="center"/>
      <protection hidden="1"/>
    </xf>
    <xf numFmtId="0" fontId="10" fillId="6" borderId="2" xfId="0" applyFont="1" applyFill="1" applyBorder="1" applyAlignment="1" applyProtection="1">
      <alignment horizontal="center" vertical="center" wrapText="1"/>
      <protection hidden="1"/>
    </xf>
    <xf numFmtId="0" fontId="10" fillId="6" borderId="0" xfId="0" applyFont="1" applyFill="1" applyAlignment="1" applyProtection="1">
      <alignment horizontal="center"/>
      <protection hidden="1"/>
    </xf>
    <xf numFmtId="0" fontId="10" fillId="6" borderId="2" xfId="0" applyFont="1" applyFill="1" applyBorder="1" applyAlignment="1" applyProtection="1">
      <alignment horizontal="center"/>
      <protection hidden="1"/>
    </xf>
    <xf numFmtId="0" fontId="10" fillId="6" borderId="9" xfId="0" applyFont="1" applyFill="1" applyBorder="1" applyAlignment="1" applyProtection="1">
      <alignment horizontal="left"/>
      <protection hidden="1"/>
    </xf>
    <xf numFmtId="0" fontId="10" fillId="6"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wrapText="1"/>
      <protection hidden="1"/>
    </xf>
    <xf numFmtId="0" fontId="6" fillId="5" borderId="12" xfId="0" applyFont="1" applyFill="1" applyBorder="1" applyAlignment="1" applyProtection="1">
      <alignment horizontal="center" vertical="center"/>
      <protection hidden="1"/>
    </xf>
    <xf numFmtId="0" fontId="6" fillId="5" borderId="13" xfId="0" applyFont="1" applyFill="1" applyBorder="1" applyAlignment="1" applyProtection="1">
      <alignment horizontal="center" vertical="center"/>
      <protection hidden="1"/>
    </xf>
    <xf numFmtId="0" fontId="20" fillId="5" borderId="53" xfId="3" applyFont="1" applyFill="1" applyBorder="1" applyAlignment="1" applyProtection="1">
      <alignment horizontal="left"/>
      <protection hidden="1"/>
    </xf>
    <xf numFmtId="0" fontId="20" fillId="5" borderId="54" xfId="3" applyFont="1" applyFill="1" applyBorder="1" applyAlignment="1" applyProtection="1">
      <alignment horizontal="left"/>
      <protection hidden="1"/>
    </xf>
    <xf numFmtId="0" fontId="25" fillId="6" borderId="0" xfId="0" applyFont="1" applyFill="1" applyAlignment="1" applyProtection="1">
      <alignment horizontal="center"/>
      <protection hidden="1"/>
    </xf>
    <xf numFmtId="0" fontId="6" fillId="5" borderId="0" xfId="0" applyFont="1" applyFill="1" applyAlignment="1" applyProtection="1">
      <alignment horizontal="left" vertical="top" wrapText="1"/>
      <protection hidden="1"/>
    </xf>
    <xf numFmtId="0" fontId="25" fillId="6" borderId="14" xfId="0" applyFont="1" applyFill="1" applyBorder="1" applyAlignment="1" applyProtection="1">
      <alignment horizontal="center" vertical="center" wrapText="1"/>
      <protection hidden="1"/>
    </xf>
    <xf numFmtId="0" fontId="25" fillId="6" borderId="0" xfId="0" applyFont="1" applyFill="1" applyAlignment="1" applyProtection="1">
      <alignment horizontal="center" vertical="center" wrapText="1"/>
      <protection hidden="1"/>
    </xf>
    <xf numFmtId="0" fontId="9" fillId="6" borderId="2" xfId="0" applyFont="1" applyFill="1" applyBorder="1" applyAlignment="1" applyProtection="1">
      <alignment horizontal="left"/>
      <protection hidden="1"/>
    </xf>
    <xf numFmtId="0" fontId="6" fillId="5" borderId="9" xfId="0" applyFont="1" applyFill="1" applyBorder="1" applyAlignment="1" applyProtection="1">
      <alignment horizontal="left"/>
      <protection hidden="1"/>
    </xf>
    <xf numFmtId="0" fontId="6" fillId="5"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protection hidden="1"/>
    </xf>
    <xf numFmtId="0" fontId="10" fillId="6" borderId="14" xfId="0" applyFont="1" applyFill="1" applyBorder="1" applyAlignment="1" applyProtection="1">
      <alignment horizontal="center" vertical="center" wrapText="1"/>
      <protection hidden="1"/>
    </xf>
    <xf numFmtId="0" fontId="10" fillId="6" borderId="0" xfId="0" applyFont="1" applyFill="1" applyAlignment="1" applyProtection="1">
      <alignment horizontal="center" vertical="center" wrapText="1"/>
      <protection hidden="1"/>
    </xf>
    <xf numFmtId="0" fontId="6" fillId="5" borderId="9" xfId="0" applyFont="1" applyFill="1" applyBorder="1" applyAlignment="1" applyProtection="1">
      <alignment horizontal="left" vertical="center"/>
      <protection hidden="1"/>
    </xf>
    <xf numFmtId="0" fontId="6" fillId="5" borderId="11" xfId="0" applyFont="1" applyFill="1" applyBorder="1" applyAlignment="1" applyProtection="1">
      <alignment horizontal="left" vertical="center"/>
      <protection hidden="1"/>
    </xf>
    <xf numFmtId="0" fontId="8" fillId="5" borderId="9" xfId="0" applyFont="1" applyFill="1" applyBorder="1" applyAlignment="1" applyProtection="1">
      <alignment horizontal="center"/>
      <protection hidden="1"/>
    </xf>
    <xf numFmtId="0" fontId="8" fillId="5" borderId="11" xfId="0" applyFont="1" applyFill="1" applyBorder="1" applyAlignment="1" applyProtection="1">
      <alignment horizontal="center"/>
      <protection hidden="1"/>
    </xf>
    <xf numFmtId="0" fontId="8" fillId="5" borderId="15" xfId="0" applyFont="1" applyFill="1" applyBorder="1" applyAlignment="1" applyProtection="1">
      <alignment vertical="top" wrapText="1"/>
      <protection hidden="1"/>
    </xf>
    <xf numFmtId="0" fontId="8" fillId="5" borderId="15" xfId="0" applyFont="1" applyFill="1" applyBorder="1" applyAlignment="1" applyProtection="1">
      <alignment vertical="center" wrapText="1"/>
      <protection hidden="1"/>
    </xf>
  </cellXfs>
  <cellStyles count="4">
    <cellStyle name="Input" xfId="1" builtinId="20"/>
    <cellStyle name="Normal" xfId="0" builtinId="0"/>
    <cellStyle name="Normal 4" xfId="2" xr:uid="{FAB2F101-47AB-440E-9E95-9FD5E41EEDCB}"/>
    <cellStyle name="Note" xfId="3" builtinId="1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Name of Bidder'!A1"/></Relationships>
</file>

<file path=xl/drawings/_rels/drawing2.xml.rels><?xml version="1.0" encoding="UTF-8" standalone="yes"?>
<Relationships xmlns="http://schemas.openxmlformats.org/package/2006/relationships"><Relationship Id="rId1" Type="http://schemas.openxmlformats.org/officeDocument/2006/relationships/hyperlink" Target="#'Sch-1'!A1"/></Relationships>
</file>

<file path=xl/drawings/_rels/drawing3.xml.rels><?xml version="1.0" encoding="UTF-8" standalone="yes"?>
<Relationships xmlns="http://schemas.openxmlformats.org/package/2006/relationships"><Relationship Id="rId1" Type="http://schemas.openxmlformats.org/officeDocument/2006/relationships/hyperlink" Target="#'Sch-2'!A1"/></Relationships>
</file>

<file path=xl/drawings/_rels/drawing4.xml.rels><?xml version="1.0" encoding="UTF-8" standalone="yes"?>
<Relationships xmlns="http://schemas.openxmlformats.org/package/2006/relationships"><Relationship Id="rId1" Type="http://schemas.openxmlformats.org/officeDocument/2006/relationships/hyperlink" Target="#'Sch-3a'!A1"/></Relationships>
</file>

<file path=xl/drawings/_rels/drawing5.xml.rels><?xml version="1.0" encoding="UTF-8" standalone="yes"?>
<Relationships xmlns="http://schemas.openxmlformats.org/package/2006/relationships"><Relationship Id="rId1" Type="http://schemas.openxmlformats.org/officeDocument/2006/relationships/hyperlink" Target="#'Sch-3b'!A1"/></Relationships>
</file>

<file path=xl/drawings/_rels/drawing6.xml.rels><?xml version="1.0" encoding="UTF-8" standalone="yes"?>
<Relationships xmlns="http://schemas.openxmlformats.org/package/2006/relationships"><Relationship Id="rId1" Type="http://schemas.openxmlformats.org/officeDocument/2006/relationships/hyperlink" Target="#'Sch-4'!A1"/></Relationships>
</file>

<file path=xl/drawings/_rels/drawing7.xml.rels><?xml version="1.0" encoding="UTF-8" standalone="yes"?>
<Relationships xmlns="http://schemas.openxmlformats.org/package/2006/relationships"><Relationship Id="rId1" Type="http://schemas.openxmlformats.org/officeDocument/2006/relationships/hyperlink" Target="#'Sch-5 (Buy Back)'!A1"/></Relationships>
</file>

<file path=xl/drawings/_rels/drawing8.xml.rels><?xml version="1.0" encoding="UTF-8" standalone="yes"?>
<Relationships xmlns="http://schemas.openxmlformats.org/package/2006/relationships"><Relationship Id="rId1" Type="http://schemas.openxmlformats.org/officeDocument/2006/relationships/hyperlink" Target="#'Sch-6'!A1"/></Relationships>
</file>

<file path=xl/drawings/drawing1.xml><?xml version="1.0" encoding="utf-8"?>
<xdr:wsDr xmlns:xdr="http://schemas.openxmlformats.org/drawingml/2006/spreadsheetDrawing" xmlns:a="http://schemas.openxmlformats.org/drawingml/2006/main">
  <xdr:twoCellAnchor>
    <xdr:from>
      <xdr:col>3</xdr:col>
      <xdr:colOff>228600</xdr:colOff>
      <xdr:row>0</xdr:row>
      <xdr:rowOff>50800</xdr:rowOff>
    </xdr:from>
    <xdr:to>
      <xdr:col>5</xdr:col>
      <xdr:colOff>472440</xdr:colOff>
      <xdr:row>2</xdr:row>
      <xdr:rowOff>143510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5C3EE19-BA3A-BD70-A1A0-94239C383387}"/>
            </a:ext>
          </a:extLst>
        </xdr:cNvPr>
        <xdr:cNvSpPr/>
      </xdr:nvSpPr>
      <xdr:spPr>
        <a:xfrm>
          <a:off x="5568950" y="50800"/>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to Proceed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246529</xdr:colOff>
      <xdr:row>0</xdr:row>
      <xdr:rowOff>171823</xdr:rowOff>
    </xdr:from>
    <xdr:to>
      <xdr:col>8</xdr:col>
      <xdr:colOff>484393</xdr:colOff>
      <xdr:row>3</xdr:row>
      <xdr:rowOff>23607</xdr:rowOff>
    </xdr:to>
    <xdr:sp macro="" textlink="">
      <xdr:nvSpPr>
        <xdr:cNvPr id="3" name="Arrow: Right 2">
          <a:hlinkClick xmlns:r="http://schemas.openxmlformats.org/officeDocument/2006/relationships" r:id="rId1" tooltip="Click to Proceed"/>
          <a:extLst>
            <a:ext uri="{FF2B5EF4-FFF2-40B4-BE49-F238E27FC236}">
              <a16:creationId xmlns:a16="http://schemas.microsoft.com/office/drawing/2014/main" id="{4EFB8D8D-BB84-5E99-58B8-5AB3A2112E1A}"/>
            </a:ext>
          </a:extLst>
        </xdr:cNvPr>
        <xdr:cNvSpPr/>
      </xdr:nvSpPr>
      <xdr:spPr>
        <a:xfrm>
          <a:off x="7978588" y="171823"/>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Sch-1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2</xdr:row>
      <xdr:rowOff>0</xdr:rowOff>
    </xdr:from>
    <xdr:to>
      <xdr:col>12</xdr:col>
      <xdr:colOff>233245</xdr:colOff>
      <xdr:row>3</xdr:row>
      <xdr:rowOff>161780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04FBE4C9-1167-4C20-950D-0A5E565D54B4}"/>
            </a:ext>
          </a:extLst>
        </xdr:cNvPr>
        <xdr:cNvSpPr/>
      </xdr:nvSpPr>
      <xdr:spPr>
        <a:xfrm>
          <a:off x="19823545" y="369455"/>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Sch-2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2</xdr:row>
      <xdr:rowOff>0</xdr:rowOff>
    </xdr:from>
    <xdr:to>
      <xdr:col>11</xdr:col>
      <xdr:colOff>233246</xdr:colOff>
      <xdr:row>3</xdr:row>
      <xdr:rowOff>161780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96C009CA-F029-463E-9D53-19A1DC0C896E}"/>
            </a:ext>
          </a:extLst>
        </xdr:cNvPr>
        <xdr:cNvSpPr/>
      </xdr:nvSpPr>
      <xdr:spPr>
        <a:xfrm>
          <a:off x="21797818" y="369455"/>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Sch-3a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0</xdr:colOff>
      <xdr:row>2</xdr:row>
      <xdr:rowOff>0</xdr:rowOff>
    </xdr:from>
    <xdr:to>
      <xdr:col>11</xdr:col>
      <xdr:colOff>241493</xdr:colOff>
      <xdr:row>6</xdr:row>
      <xdr:rowOff>23234</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E6173ED-FDA9-4529-92AE-D7D7A91E5B87}"/>
            </a:ext>
          </a:extLst>
        </xdr:cNvPr>
        <xdr:cNvSpPr/>
      </xdr:nvSpPr>
      <xdr:spPr>
        <a:xfrm>
          <a:off x="19086286" y="362857"/>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Sch-3b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148167</xdr:colOff>
      <xdr:row>1</xdr:row>
      <xdr:rowOff>148166</xdr:rowOff>
    </xdr:from>
    <xdr:to>
      <xdr:col>10</xdr:col>
      <xdr:colOff>389660</xdr:colOff>
      <xdr:row>5</xdr:row>
      <xdr:rowOff>171400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A34F867A-D49D-420A-949B-4967D89CE368}"/>
            </a:ext>
          </a:extLst>
        </xdr:cNvPr>
        <xdr:cNvSpPr/>
      </xdr:nvSpPr>
      <xdr:spPr>
        <a:xfrm>
          <a:off x="11387667" y="328083"/>
          <a:ext cx="1469160" cy="119798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Sch-4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2</xdr:row>
      <xdr:rowOff>0</xdr:rowOff>
    </xdr:from>
    <xdr:to>
      <xdr:col>7</xdr:col>
      <xdr:colOff>229398</xdr:colOff>
      <xdr:row>3</xdr:row>
      <xdr:rowOff>160817</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7500704-4975-4767-B647-0AEBE491C062}"/>
            </a:ext>
          </a:extLst>
        </xdr:cNvPr>
        <xdr:cNvSpPr/>
      </xdr:nvSpPr>
      <xdr:spPr>
        <a:xfrm>
          <a:off x="10784417" y="359833"/>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Sch-5</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0</xdr:colOff>
      <xdr:row>2</xdr:row>
      <xdr:rowOff>0</xdr:rowOff>
    </xdr:from>
    <xdr:to>
      <xdr:col>9</xdr:col>
      <xdr:colOff>241493</xdr:colOff>
      <xdr:row>6</xdr:row>
      <xdr:rowOff>23234</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9757B372-B980-412F-84FA-6C2C7FA97326}"/>
            </a:ext>
          </a:extLst>
        </xdr:cNvPr>
        <xdr:cNvSpPr/>
      </xdr:nvSpPr>
      <xdr:spPr>
        <a:xfrm>
          <a:off x="18324286" y="362857"/>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Sch-6</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DBEF5-DAFF-4BC3-AAD8-8037C5FEEFED}">
  <sheetPr codeName="Sheet1"/>
  <dimension ref="B1:H32"/>
  <sheetViews>
    <sheetView workbookViewId="0">
      <selection activeCell="B3" sqref="B3"/>
    </sheetView>
  </sheetViews>
  <sheetFormatPr defaultRowHeight="14.5" x14ac:dyDescent="0.35"/>
  <cols>
    <col min="1" max="2" width="15.81640625" bestFit="1" customWidth="1"/>
    <col min="5" max="5" width="9.90625" bestFit="1" customWidth="1"/>
  </cols>
  <sheetData>
    <row r="1" spans="2:8" x14ac:dyDescent="0.35">
      <c r="B1" s="1" t="s">
        <v>40</v>
      </c>
      <c r="D1" s="1" t="s">
        <v>41</v>
      </c>
      <c r="E1" s="1" t="s">
        <v>42</v>
      </c>
      <c r="F1" s="1" t="s">
        <v>55</v>
      </c>
      <c r="H1" s="1" t="s">
        <v>114</v>
      </c>
    </row>
    <row r="2" spans="2:8" x14ac:dyDescent="0.35">
      <c r="B2" t="s">
        <v>39</v>
      </c>
      <c r="D2">
        <v>1</v>
      </c>
      <c r="E2" t="s">
        <v>43</v>
      </c>
      <c r="F2">
        <v>2023</v>
      </c>
      <c r="H2" s="2">
        <v>0</v>
      </c>
    </row>
    <row r="3" spans="2:8" x14ac:dyDescent="0.35">
      <c r="D3">
        <v>2</v>
      </c>
      <c r="E3" t="s">
        <v>44</v>
      </c>
      <c r="F3">
        <v>2024</v>
      </c>
      <c r="H3" s="2">
        <v>0.05</v>
      </c>
    </row>
    <row r="4" spans="2:8" x14ac:dyDescent="0.35">
      <c r="D4">
        <v>3</v>
      </c>
      <c r="E4" t="s">
        <v>45</v>
      </c>
      <c r="H4" s="2">
        <v>0.12</v>
      </c>
    </row>
    <row r="5" spans="2:8" x14ac:dyDescent="0.35">
      <c r="D5">
        <v>4</v>
      </c>
      <c r="E5" t="s">
        <v>46</v>
      </c>
      <c r="H5" s="2">
        <v>0.18</v>
      </c>
    </row>
    <row r="6" spans="2:8" x14ac:dyDescent="0.35">
      <c r="D6">
        <v>5</v>
      </c>
      <c r="E6" t="s">
        <v>47</v>
      </c>
      <c r="H6" s="2">
        <v>0.28000000000000003</v>
      </c>
    </row>
    <row r="7" spans="2:8" x14ac:dyDescent="0.35">
      <c r="D7">
        <v>6</v>
      </c>
      <c r="E7" t="s">
        <v>48</v>
      </c>
    </row>
    <row r="8" spans="2:8" x14ac:dyDescent="0.35">
      <c r="D8">
        <v>7</v>
      </c>
      <c r="E8" t="s">
        <v>49</v>
      </c>
    </row>
    <row r="9" spans="2:8" x14ac:dyDescent="0.35">
      <c r="D9">
        <v>8</v>
      </c>
      <c r="E9" t="s">
        <v>50</v>
      </c>
    </row>
    <row r="10" spans="2:8" x14ac:dyDescent="0.35">
      <c r="D10">
        <v>9</v>
      </c>
      <c r="E10" t="s">
        <v>51</v>
      </c>
    </row>
    <row r="11" spans="2:8" x14ac:dyDescent="0.35">
      <c r="D11">
        <v>10</v>
      </c>
      <c r="E11" t="s">
        <v>52</v>
      </c>
    </row>
    <row r="12" spans="2:8" x14ac:dyDescent="0.35">
      <c r="D12">
        <v>11</v>
      </c>
      <c r="E12" t="s">
        <v>53</v>
      </c>
    </row>
    <row r="13" spans="2:8" x14ac:dyDescent="0.35">
      <c r="D13">
        <v>12</v>
      </c>
      <c r="E13" t="s">
        <v>54</v>
      </c>
    </row>
    <row r="14" spans="2:8" x14ac:dyDescent="0.35">
      <c r="D14">
        <v>13</v>
      </c>
    </row>
    <row r="15" spans="2:8" x14ac:dyDescent="0.35">
      <c r="D15">
        <v>14</v>
      </c>
    </row>
    <row r="16" spans="2:8" x14ac:dyDescent="0.35">
      <c r="D16">
        <v>15</v>
      </c>
    </row>
    <row r="17" spans="4:4" x14ac:dyDescent="0.35">
      <c r="D17">
        <v>16</v>
      </c>
    </row>
    <row r="18" spans="4:4" x14ac:dyDescent="0.35">
      <c r="D18">
        <v>17</v>
      </c>
    </row>
    <row r="19" spans="4:4" x14ac:dyDescent="0.35">
      <c r="D19">
        <v>18</v>
      </c>
    </row>
    <row r="20" spans="4:4" x14ac:dyDescent="0.35">
      <c r="D20">
        <v>19</v>
      </c>
    </row>
    <row r="21" spans="4:4" x14ac:dyDescent="0.35">
      <c r="D21">
        <v>20</v>
      </c>
    </row>
    <row r="22" spans="4:4" x14ac:dyDescent="0.35">
      <c r="D22">
        <v>21</v>
      </c>
    </row>
    <row r="23" spans="4:4" x14ac:dyDescent="0.35">
      <c r="D23">
        <v>22</v>
      </c>
    </row>
    <row r="24" spans="4:4" x14ac:dyDescent="0.35">
      <c r="D24">
        <v>23</v>
      </c>
    </row>
    <row r="25" spans="4:4" x14ac:dyDescent="0.35">
      <c r="D25">
        <v>24</v>
      </c>
    </row>
    <row r="26" spans="4:4" x14ac:dyDescent="0.35">
      <c r="D26">
        <v>25</v>
      </c>
    </row>
    <row r="27" spans="4:4" x14ac:dyDescent="0.35">
      <c r="D27">
        <v>26</v>
      </c>
    </row>
    <row r="28" spans="4:4" x14ac:dyDescent="0.35">
      <c r="D28">
        <v>27</v>
      </c>
    </row>
    <row r="29" spans="4:4" x14ac:dyDescent="0.35">
      <c r="D29">
        <v>28</v>
      </c>
    </row>
    <row r="30" spans="4:4" x14ac:dyDescent="0.35">
      <c r="D30">
        <v>29</v>
      </c>
    </row>
    <row r="31" spans="4:4" x14ac:dyDescent="0.35">
      <c r="D31">
        <v>30</v>
      </c>
    </row>
    <row r="32" spans="4:4" x14ac:dyDescent="0.35">
      <c r="D32">
        <v>31</v>
      </c>
    </row>
  </sheetData>
  <phoneticPr fontId="12" type="noConversion"/>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60111-B292-444B-A1B1-D4379573B704}">
  <sheetPr codeName="Sheet10">
    <tabColor theme="4" tint="-0.249977111117893"/>
    <pageSetUpPr fitToPage="1"/>
  </sheetPr>
  <dimension ref="A1:N26"/>
  <sheetViews>
    <sheetView view="pageBreakPreview" zoomScaleNormal="70" zoomScaleSheetLayoutView="100" workbookViewId="0">
      <selection activeCell="B12" sqref="B12"/>
    </sheetView>
  </sheetViews>
  <sheetFormatPr defaultRowHeight="14.5" x14ac:dyDescent="0.35"/>
  <cols>
    <col min="1" max="1" width="8.7265625" style="9"/>
    <col min="2" max="2" width="44.08984375" style="9" customWidth="1"/>
    <col min="3" max="3" width="8.7265625" style="9" customWidth="1"/>
    <col min="4" max="4" width="20.6328125" style="9" customWidth="1"/>
    <col min="5" max="5" width="21.453125" style="9" customWidth="1"/>
    <col min="6" max="6" width="37.1796875" style="9" customWidth="1"/>
    <col min="7" max="7" width="2.08984375" style="9" customWidth="1"/>
    <col min="8" max="16384" width="8.7265625" style="9"/>
  </cols>
  <sheetData>
    <row r="1" spans="1:6" x14ac:dyDescent="0.35">
      <c r="A1" s="206" t="s">
        <v>135</v>
      </c>
      <c r="B1" s="206"/>
      <c r="C1" s="206"/>
      <c r="D1" s="206"/>
      <c r="E1" s="206"/>
      <c r="F1" s="206"/>
    </row>
    <row r="2" spans="1:6" x14ac:dyDescent="0.35">
      <c r="A2" s="206"/>
      <c r="B2" s="206"/>
      <c r="C2" s="206"/>
      <c r="D2" s="206"/>
      <c r="E2" s="206"/>
      <c r="F2" s="206"/>
    </row>
    <row r="3" spans="1:6" ht="48.5" customHeight="1" x14ac:dyDescent="0.35">
      <c r="A3" s="236" t="s">
        <v>235</v>
      </c>
      <c r="B3" s="237"/>
      <c r="C3" s="237"/>
      <c r="D3" s="237"/>
      <c r="E3" s="237"/>
      <c r="F3" s="237"/>
    </row>
    <row r="4" spans="1:6" ht="20.5" x14ac:dyDescent="0.45">
      <c r="A4" s="234" t="s">
        <v>121</v>
      </c>
      <c r="B4" s="234"/>
      <c r="C4" s="234"/>
      <c r="D4" s="234"/>
      <c r="E4" s="234"/>
      <c r="F4" s="234"/>
    </row>
    <row r="5" spans="1:6" x14ac:dyDescent="0.35">
      <c r="A5" s="21"/>
      <c r="B5" s="21"/>
      <c r="C5" s="21"/>
      <c r="D5" s="21"/>
      <c r="E5" s="21"/>
      <c r="F5" s="21"/>
    </row>
    <row r="6" spans="1:6" x14ac:dyDescent="0.35">
      <c r="A6" s="21" t="s">
        <v>165</v>
      </c>
      <c r="B6" s="57"/>
      <c r="C6" s="57"/>
      <c r="D6" s="57"/>
      <c r="E6" s="21"/>
      <c r="F6" s="21" t="s">
        <v>58</v>
      </c>
    </row>
    <row r="7" spans="1:6" ht="29" x14ac:dyDescent="0.35">
      <c r="A7" s="21"/>
      <c r="B7" s="21"/>
      <c r="C7" s="21"/>
      <c r="D7" s="21"/>
      <c r="E7" s="21"/>
      <c r="F7" s="56" t="s">
        <v>59</v>
      </c>
    </row>
    <row r="8" spans="1:6" x14ac:dyDescent="0.35">
      <c r="A8" s="30" t="s">
        <v>63</v>
      </c>
      <c r="B8" s="205" t="str">
        <f>IF(ISBLANK('Name of Bidder'!C7)," ",'Name of Bidder'!C7)</f>
        <v xml:space="preserve"> </v>
      </c>
      <c r="C8" s="205"/>
      <c r="D8" s="205"/>
      <c r="E8" s="21"/>
      <c r="F8" s="31" t="s">
        <v>60</v>
      </c>
    </row>
    <row r="9" spans="1:6" x14ac:dyDescent="0.35">
      <c r="A9" s="21" t="s">
        <v>62</v>
      </c>
      <c r="B9" s="200" t="str">
        <f>IF(ISBLANK('Name of Bidder'!C8)," ",'Name of Bidder'!C8)</f>
        <v xml:space="preserve"> </v>
      </c>
      <c r="C9" s="200"/>
      <c r="D9" s="200"/>
      <c r="E9" s="21"/>
      <c r="F9" s="31" t="s">
        <v>70</v>
      </c>
    </row>
    <row r="10" spans="1:6" x14ac:dyDescent="0.35">
      <c r="A10" s="21"/>
      <c r="B10" s="200"/>
      <c r="C10" s="200"/>
      <c r="D10" s="200"/>
      <c r="E10" s="21"/>
      <c r="F10" s="21" t="s">
        <v>71</v>
      </c>
    </row>
    <row r="11" spans="1:6" x14ac:dyDescent="0.35">
      <c r="A11" s="21"/>
      <c r="B11" s="200"/>
      <c r="C11" s="200"/>
      <c r="D11" s="200"/>
      <c r="E11" s="21"/>
      <c r="F11" s="31" t="s">
        <v>61</v>
      </c>
    </row>
    <row r="12" spans="1:6" x14ac:dyDescent="0.35">
      <c r="A12" s="21"/>
      <c r="B12" s="21"/>
      <c r="C12" s="21"/>
      <c r="D12" s="21"/>
      <c r="E12" s="21"/>
      <c r="F12" s="21"/>
    </row>
    <row r="13" spans="1:6" x14ac:dyDescent="0.35">
      <c r="A13" s="21"/>
      <c r="B13" s="21"/>
      <c r="C13" s="21"/>
      <c r="D13" s="21"/>
      <c r="E13" s="21"/>
      <c r="F13" s="21"/>
    </row>
    <row r="14" spans="1:6" ht="20.5" x14ac:dyDescent="0.45">
      <c r="A14" s="234" t="s">
        <v>188</v>
      </c>
      <c r="B14" s="234"/>
      <c r="C14" s="234"/>
      <c r="D14" s="234"/>
      <c r="E14" s="234"/>
      <c r="F14" s="234"/>
    </row>
    <row r="15" spans="1:6" x14ac:dyDescent="0.35">
      <c r="A15" s="21"/>
      <c r="B15" s="21"/>
      <c r="C15" s="21"/>
      <c r="D15" s="21"/>
      <c r="E15" s="21"/>
      <c r="F15" s="55" t="s">
        <v>122</v>
      </c>
    </row>
    <row r="16" spans="1:6" s="68" customFormat="1" ht="65.5" customHeight="1" x14ac:dyDescent="0.35">
      <c r="A16" s="67" t="s">
        <v>171</v>
      </c>
      <c r="B16" s="67" t="s">
        <v>123</v>
      </c>
      <c r="C16" s="67" t="s">
        <v>67</v>
      </c>
      <c r="D16" s="67" t="s">
        <v>173</v>
      </c>
      <c r="E16" s="67" t="s">
        <v>189</v>
      </c>
      <c r="F16" s="67" t="s">
        <v>190</v>
      </c>
    </row>
    <row r="17" spans="1:14" s="69" customFormat="1" x14ac:dyDescent="0.35">
      <c r="A17" s="33">
        <v>1</v>
      </c>
      <c r="B17" s="33">
        <v>2</v>
      </c>
      <c r="C17" s="33">
        <v>3</v>
      </c>
      <c r="D17" s="33">
        <v>4</v>
      </c>
      <c r="E17" s="33">
        <v>5</v>
      </c>
      <c r="F17" s="33" t="s">
        <v>220</v>
      </c>
    </row>
    <row r="18" spans="1:14" s="69" customFormat="1" x14ac:dyDescent="0.35">
      <c r="A18" s="103" t="s">
        <v>221</v>
      </c>
      <c r="B18" s="93"/>
      <c r="C18" s="93"/>
      <c r="D18" s="93"/>
      <c r="E18" s="93"/>
      <c r="F18" s="93"/>
    </row>
    <row r="19" spans="1:14" x14ac:dyDescent="0.35">
      <c r="A19" s="58" t="s">
        <v>72</v>
      </c>
      <c r="B19" s="59"/>
      <c r="C19" s="59"/>
      <c r="D19" s="59"/>
      <c r="E19" s="59"/>
      <c r="F19" s="59"/>
    </row>
    <row r="20" spans="1:14" ht="40.5" customHeight="1" x14ac:dyDescent="0.35">
      <c r="A20" s="40">
        <v>1</v>
      </c>
      <c r="B20" s="70" t="s">
        <v>192</v>
      </c>
      <c r="C20" s="40" t="s">
        <v>108</v>
      </c>
      <c r="D20" s="40">
        <v>150.642</v>
      </c>
      <c r="E20" s="83"/>
      <c r="F20" s="40" t="str">
        <f>IF(ISBLANK(E20),"Included",D20*E20)</f>
        <v>Included</v>
      </c>
    </row>
    <row r="21" spans="1:14" x14ac:dyDescent="0.35">
      <c r="A21" s="216" t="s">
        <v>191</v>
      </c>
      <c r="B21" s="216"/>
      <c r="C21" s="216"/>
      <c r="D21" s="216"/>
      <c r="E21" s="216"/>
      <c r="F21" s="64">
        <f>SUM(F20:F20)</f>
        <v>0</v>
      </c>
    </row>
    <row r="22" spans="1:14" s="66" customFormat="1" ht="33.5" customHeight="1" x14ac:dyDescent="0.35">
      <c r="A22" s="235" t="s">
        <v>193</v>
      </c>
      <c r="B22" s="235"/>
      <c r="C22" s="235"/>
      <c r="D22" s="235"/>
      <c r="E22" s="235"/>
      <c r="F22" s="235"/>
      <c r="G22" s="90"/>
      <c r="H22" s="90"/>
      <c r="I22" s="90"/>
      <c r="J22" s="90"/>
      <c r="K22" s="90"/>
      <c r="L22" s="90"/>
      <c r="M22" s="90"/>
      <c r="N22" s="90"/>
    </row>
    <row r="23" spans="1:14" s="66" customFormat="1" ht="30.5" customHeight="1" x14ac:dyDescent="0.35">
      <c r="A23" s="235" t="s">
        <v>194</v>
      </c>
      <c r="B23" s="235"/>
      <c r="C23" s="235"/>
      <c r="D23" s="235"/>
      <c r="E23" s="235"/>
      <c r="F23" s="235"/>
      <c r="G23" s="91"/>
      <c r="H23" s="91"/>
      <c r="I23" s="91"/>
      <c r="J23" s="91"/>
      <c r="K23" s="91"/>
      <c r="L23" s="91"/>
      <c r="M23" s="91"/>
      <c r="N23" s="91"/>
    </row>
    <row r="24" spans="1:14" s="66" customFormat="1" ht="33" customHeight="1" x14ac:dyDescent="0.35">
      <c r="A24" s="84" t="s">
        <v>195</v>
      </c>
      <c r="B24" s="235" t="s">
        <v>225</v>
      </c>
      <c r="C24" s="235"/>
      <c r="D24" s="235"/>
      <c r="E24" s="235"/>
      <c r="F24" s="235"/>
      <c r="G24" s="85"/>
      <c r="H24" s="85"/>
      <c r="I24" s="85"/>
      <c r="J24" s="85"/>
      <c r="K24" s="85"/>
      <c r="L24" s="85"/>
      <c r="M24" s="85"/>
      <c r="N24" s="85"/>
    </row>
    <row r="25" spans="1:14" ht="15.5" customHeight="1" x14ac:dyDescent="0.35">
      <c r="A25" s="21" t="s">
        <v>117</v>
      </c>
      <c r="B25" s="116" t="str">
        <f>_xlfn.CONCAT('Name of Bidder'!$C$16," ",'Name of Bidder'!$D$16," ",'Name of Bidder'!$E$16)</f>
        <v xml:space="preserve">  </v>
      </c>
      <c r="C25" s="21"/>
      <c r="D25" s="124" t="s">
        <v>164</v>
      </c>
      <c r="E25" s="232" t="str">
        <f>IF(ISBLANK('Name of Bidder'!$C$13)," ",'Name of Bidder'!$C$13)</f>
        <v xml:space="preserve"> </v>
      </c>
      <c r="F25" s="233"/>
    </row>
    <row r="26" spans="1:14" ht="22.5" customHeight="1" x14ac:dyDescent="0.35">
      <c r="A26" s="21" t="s">
        <v>118</v>
      </c>
      <c r="B26" s="116" t="str">
        <f>IF(ISBLANK('Name of Bidder'!$C$17)," ",'Name of Bidder'!$C$17)</f>
        <v xml:space="preserve"> </v>
      </c>
      <c r="C26" s="21"/>
      <c r="D26" s="21" t="s">
        <v>119</v>
      </c>
      <c r="E26" s="232" t="str">
        <f>IF(ISBLANK('Name of Bidder'!$C$14)," ",'Name of Bidder'!$C$14)</f>
        <v xml:space="preserve"> </v>
      </c>
      <c r="F26" s="233"/>
    </row>
  </sheetData>
  <sheetProtection algorithmName="SHA-1" hashValue="0330TBVw2Y+Cj8qVU8EiAyc7E2c=" saltValue="0SYwqWwusLL9Wjh4CJVzPg==" spinCount="100000" sheet="1" objects="1" scenarios="1"/>
  <mergeCells count="12">
    <mergeCell ref="B9:D11"/>
    <mergeCell ref="A1:F2"/>
    <mergeCell ref="A3:F3"/>
    <mergeCell ref="A4:F4"/>
    <mergeCell ref="B8:D8"/>
    <mergeCell ref="E26:F26"/>
    <mergeCell ref="A14:F14"/>
    <mergeCell ref="A21:E21"/>
    <mergeCell ref="E25:F25"/>
    <mergeCell ref="A22:F22"/>
    <mergeCell ref="A23:F23"/>
    <mergeCell ref="B24:F24"/>
  </mergeCells>
  <pageMargins left="0.7" right="0.7" top="0.75" bottom="0.75" header="0.3" footer="0.3"/>
  <pageSetup paperSize="9" scale="93" fitToHeight="0" orientation="landscape" r:id="rId1"/>
  <rowBreaks count="1" manualBreakCount="1">
    <brk id="21" max="5" man="1"/>
  </rowBreaks>
  <colBreaks count="1" manualBreakCount="1">
    <brk id="6"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157EC-FA87-4C88-9E21-A276BCC2A281}">
  <sheetPr codeName="Sheet11">
    <tabColor theme="4" tint="-0.249977111117893"/>
    <pageSetUpPr fitToPage="1"/>
  </sheetPr>
  <dimension ref="A1:N33"/>
  <sheetViews>
    <sheetView view="pageBreakPreview" topLeftCell="A9" zoomScaleNormal="100" zoomScaleSheetLayoutView="100" workbookViewId="0">
      <selection sqref="A1:D2"/>
    </sheetView>
  </sheetViews>
  <sheetFormatPr defaultRowHeight="14.5" x14ac:dyDescent="0.35"/>
  <cols>
    <col min="1" max="1" width="8.7265625" style="9"/>
    <col min="2" max="2" width="20.1796875" style="9" customWidth="1"/>
    <col min="3" max="3" width="103.26953125" style="9" customWidth="1"/>
    <col min="4" max="4" width="33" style="9" customWidth="1"/>
    <col min="5" max="16384" width="8.7265625" style="9"/>
  </cols>
  <sheetData>
    <row r="1" spans="1:14" s="29" customFormat="1" x14ac:dyDescent="0.35">
      <c r="A1" s="223" t="s">
        <v>196</v>
      </c>
      <c r="B1" s="223"/>
      <c r="C1" s="223"/>
      <c r="D1" s="223"/>
    </row>
    <row r="2" spans="1:14" x14ac:dyDescent="0.35">
      <c r="A2" s="223"/>
      <c r="B2" s="223"/>
      <c r="C2" s="223"/>
      <c r="D2" s="223"/>
    </row>
    <row r="3" spans="1:14" x14ac:dyDescent="0.35">
      <c r="A3" s="242" t="s">
        <v>235</v>
      </c>
      <c r="B3" s="243"/>
      <c r="C3" s="243"/>
      <c r="D3" s="243"/>
      <c r="E3" s="71"/>
      <c r="F3" s="71"/>
      <c r="G3" s="71"/>
      <c r="H3" s="71"/>
      <c r="I3" s="71"/>
      <c r="J3" s="71"/>
      <c r="K3" s="71"/>
      <c r="L3" s="71"/>
      <c r="M3" s="71"/>
      <c r="N3" s="71"/>
    </row>
    <row r="4" spans="1:14" x14ac:dyDescent="0.35">
      <c r="A4" s="225" t="s">
        <v>144</v>
      </c>
      <c r="B4" s="225"/>
      <c r="C4" s="225"/>
      <c r="D4" s="225"/>
      <c r="E4" s="72"/>
      <c r="F4" s="72"/>
      <c r="G4" s="72"/>
      <c r="H4" s="72"/>
      <c r="I4" s="72"/>
      <c r="J4" s="72"/>
      <c r="K4" s="72"/>
      <c r="L4" s="72"/>
      <c r="M4" s="72"/>
      <c r="N4" s="72"/>
    </row>
    <row r="5" spans="1:14" x14ac:dyDescent="0.35">
      <c r="A5" s="21"/>
      <c r="B5" s="21"/>
      <c r="C5" s="21"/>
      <c r="D5" s="21"/>
    </row>
    <row r="6" spans="1:14" x14ac:dyDescent="0.35">
      <c r="A6" s="21" t="s">
        <v>165</v>
      </c>
      <c r="B6" s="21"/>
      <c r="C6" s="21"/>
      <c r="D6" s="21" t="s">
        <v>58</v>
      </c>
    </row>
    <row r="7" spans="1:14" ht="29" x14ac:dyDescent="0.35">
      <c r="A7" s="21"/>
      <c r="B7" s="21"/>
      <c r="C7" s="21"/>
      <c r="D7" s="56" t="s">
        <v>59</v>
      </c>
    </row>
    <row r="8" spans="1:14" x14ac:dyDescent="0.35">
      <c r="A8" s="30" t="s">
        <v>63</v>
      </c>
      <c r="B8" s="205" t="str">
        <f>IF(ISBLANK('Name of Bidder'!C7)," ",'Name of Bidder'!C7)</f>
        <v xml:space="preserve"> </v>
      </c>
      <c r="C8" s="205"/>
      <c r="D8" s="31" t="s">
        <v>60</v>
      </c>
    </row>
    <row r="9" spans="1:14" x14ac:dyDescent="0.35">
      <c r="A9" s="21" t="s">
        <v>62</v>
      </c>
      <c r="B9" s="200" t="str">
        <f>IF(ISBLANK('Name of Bidder'!C8)," ",'Name of Bidder'!C8)</f>
        <v xml:space="preserve"> </v>
      </c>
      <c r="C9" s="200"/>
      <c r="D9" s="31" t="s">
        <v>70</v>
      </c>
    </row>
    <row r="10" spans="1:14" x14ac:dyDescent="0.35">
      <c r="A10" s="21"/>
      <c r="B10" s="200"/>
      <c r="C10" s="200"/>
      <c r="D10" s="21" t="s">
        <v>71</v>
      </c>
    </row>
    <row r="11" spans="1:14" x14ac:dyDescent="0.35">
      <c r="A11" s="21"/>
      <c r="B11" s="200"/>
      <c r="C11" s="200"/>
      <c r="D11" s="31" t="s">
        <v>61</v>
      </c>
    </row>
    <row r="12" spans="1:14" x14ac:dyDescent="0.35">
      <c r="A12" s="21"/>
      <c r="B12" s="205"/>
      <c r="C12" s="205"/>
      <c r="D12" s="21"/>
    </row>
    <row r="13" spans="1:14" x14ac:dyDescent="0.35">
      <c r="A13" s="21"/>
      <c r="B13" s="21"/>
      <c r="C13" s="21"/>
      <c r="D13" s="21"/>
    </row>
    <row r="14" spans="1:14" x14ac:dyDescent="0.35">
      <c r="A14" s="121" t="s">
        <v>136</v>
      </c>
      <c r="B14" s="226" t="s">
        <v>145</v>
      </c>
      <c r="C14" s="226"/>
      <c r="D14" s="121" t="s">
        <v>138</v>
      </c>
    </row>
    <row r="15" spans="1:14" x14ac:dyDescent="0.35">
      <c r="A15" s="109"/>
      <c r="B15" s="246"/>
      <c r="C15" s="247"/>
      <c r="D15" s="109"/>
    </row>
    <row r="16" spans="1:14" x14ac:dyDescent="0.35">
      <c r="A16" s="86">
        <v>1</v>
      </c>
      <c r="B16" s="238" t="s">
        <v>146</v>
      </c>
      <c r="C16" s="238"/>
      <c r="D16" s="77">
        <f>ROUNDUP(SUM('Sch-1'!I20:I67),0)</f>
        <v>0</v>
      </c>
    </row>
    <row r="17" spans="1:4" s="80" customFormat="1" ht="32" customHeight="1" x14ac:dyDescent="0.35">
      <c r="A17" s="40"/>
      <c r="B17" s="78" t="s">
        <v>213</v>
      </c>
      <c r="C17" s="78"/>
      <c r="D17" s="79"/>
    </row>
    <row r="18" spans="1:4" x14ac:dyDescent="0.35">
      <c r="A18" s="86">
        <v>2</v>
      </c>
      <c r="B18" s="238" t="s">
        <v>147</v>
      </c>
      <c r="C18" s="238"/>
      <c r="D18" s="77">
        <f>ROUNDUP(SUM('Sch-2'!H21:H37),0)</f>
        <v>0</v>
      </c>
    </row>
    <row r="19" spans="1:4" ht="26.5" customHeight="1" x14ac:dyDescent="0.35">
      <c r="A19" s="86"/>
      <c r="B19" s="244" t="s">
        <v>214</v>
      </c>
      <c r="C19" s="245"/>
      <c r="D19" s="109"/>
    </row>
    <row r="20" spans="1:4" x14ac:dyDescent="0.35">
      <c r="A20" s="86">
        <v>3</v>
      </c>
      <c r="B20" s="238" t="s">
        <v>197</v>
      </c>
      <c r="C20" s="238"/>
      <c r="D20" s="77">
        <f>ROUNDUP(SUM('Sch-3a'!H20),0)</f>
        <v>0</v>
      </c>
    </row>
    <row r="21" spans="1:4" s="80" customFormat="1" ht="28.5" customHeight="1" x14ac:dyDescent="0.35">
      <c r="A21" s="40"/>
      <c r="B21" s="241" t="s">
        <v>215</v>
      </c>
      <c r="C21" s="241"/>
      <c r="D21" s="79"/>
    </row>
    <row r="22" spans="1:4" x14ac:dyDescent="0.35">
      <c r="A22" s="86">
        <v>4</v>
      </c>
      <c r="B22" s="238" t="s">
        <v>198</v>
      </c>
      <c r="C22" s="238"/>
      <c r="D22" s="77">
        <f>ROUNDUP(SUM('Sch-3b'!H20:H21),0)</f>
        <v>0</v>
      </c>
    </row>
    <row r="23" spans="1:4" x14ac:dyDescent="0.35">
      <c r="A23" s="86"/>
      <c r="B23" s="239" t="s">
        <v>216</v>
      </c>
      <c r="C23" s="240"/>
      <c r="D23" s="109"/>
    </row>
    <row r="24" spans="1:4" x14ac:dyDescent="0.35">
      <c r="A24" s="86">
        <v>5</v>
      </c>
      <c r="B24" s="238" t="s">
        <v>199</v>
      </c>
      <c r="C24" s="238"/>
      <c r="D24" s="92" t="s">
        <v>222</v>
      </c>
    </row>
    <row r="25" spans="1:4" x14ac:dyDescent="0.35">
      <c r="A25" s="86"/>
      <c r="B25" s="239" t="s">
        <v>143</v>
      </c>
      <c r="C25" s="240"/>
      <c r="D25" s="109"/>
    </row>
    <row r="26" spans="1:4" x14ac:dyDescent="0.35">
      <c r="A26" s="86">
        <v>6</v>
      </c>
      <c r="B26" s="238" t="s">
        <v>148</v>
      </c>
      <c r="C26" s="238"/>
      <c r="D26" s="77">
        <f>ROUNDUP(SUM('Sch-5 (Buy Back)'!F20),0)</f>
        <v>0</v>
      </c>
    </row>
    <row r="27" spans="1:4" s="80" customFormat="1" ht="34" customHeight="1" x14ac:dyDescent="0.35">
      <c r="A27" s="40"/>
      <c r="B27" s="241" t="s">
        <v>200</v>
      </c>
      <c r="C27" s="241"/>
      <c r="D27" s="79"/>
    </row>
    <row r="28" spans="1:4" x14ac:dyDescent="0.35">
      <c r="A28" s="86">
        <v>7</v>
      </c>
      <c r="B28" s="238" t="s">
        <v>217</v>
      </c>
      <c r="C28" s="238"/>
      <c r="D28" s="77">
        <f>ROUNDUP((D16+D18+D20+D22-D26),0)</f>
        <v>0</v>
      </c>
    </row>
    <row r="29" spans="1:4" x14ac:dyDescent="0.35">
      <c r="A29" s="21"/>
      <c r="B29" s="21"/>
      <c r="C29" s="21"/>
      <c r="D29" s="21"/>
    </row>
    <row r="30" spans="1:4" ht="17" x14ac:dyDescent="0.35">
      <c r="A30" s="54" t="s">
        <v>202</v>
      </c>
      <c r="B30" s="21"/>
      <c r="C30" s="21"/>
      <c r="D30" s="21"/>
    </row>
    <row r="31" spans="1:4" x14ac:dyDescent="0.35">
      <c r="A31" s="21"/>
      <c r="B31" s="21"/>
      <c r="C31" s="21"/>
      <c r="D31" s="21"/>
    </row>
    <row r="32" spans="1:4" x14ac:dyDescent="0.35">
      <c r="A32" s="21" t="s">
        <v>117</v>
      </c>
      <c r="B32" s="116" t="str">
        <f>_xlfn.CONCAT('Name of Bidder'!$C$16," ",'Name of Bidder'!$D$16," ",'Name of Bidder'!$E$16)</f>
        <v xml:space="preserve">  </v>
      </c>
      <c r="C32" s="55" t="s">
        <v>164</v>
      </c>
      <c r="D32" s="116" t="str">
        <f>IF(ISBLANK('Name of Bidder'!$C$13)," ",'Name of Bidder'!$C$13)</f>
        <v xml:space="preserve"> </v>
      </c>
    </row>
    <row r="33" spans="1:4" x14ac:dyDescent="0.35">
      <c r="A33" s="21" t="s">
        <v>118</v>
      </c>
      <c r="B33" s="116" t="str">
        <f>IF(ISBLANK('Name of Bidder'!$C$17)," ",'Name of Bidder'!$C$17)</f>
        <v xml:space="preserve"> </v>
      </c>
      <c r="C33" s="55" t="s">
        <v>119</v>
      </c>
      <c r="D33" s="116" t="str">
        <f>IF(ISBLANK('Name of Bidder'!$C$14)," ",'Name of Bidder'!$C$14)</f>
        <v xml:space="preserve"> </v>
      </c>
    </row>
  </sheetData>
  <sheetProtection algorithmName="SHA-1" hashValue="HymXma+yq5mMBA9bjF6ixDMJOq8=" saltValue="ZjXJsb30nFYRC/F0ubYUyA==" spinCount="100000" sheet="1" objects="1" scenarios="1"/>
  <mergeCells count="20">
    <mergeCell ref="B12:C12"/>
    <mergeCell ref="B19:C19"/>
    <mergeCell ref="B9:C11"/>
    <mergeCell ref="B15:C15"/>
    <mergeCell ref="A1:D2"/>
    <mergeCell ref="B8:C8"/>
    <mergeCell ref="B28:C28"/>
    <mergeCell ref="B22:C22"/>
    <mergeCell ref="B24:C24"/>
    <mergeCell ref="B26:C26"/>
    <mergeCell ref="B23:C23"/>
    <mergeCell ref="B25:C25"/>
    <mergeCell ref="B21:C21"/>
    <mergeCell ref="B27:C27"/>
    <mergeCell ref="A3:D3"/>
    <mergeCell ref="A4:D4"/>
    <mergeCell ref="B14:C14"/>
    <mergeCell ref="B16:C16"/>
    <mergeCell ref="B18:C18"/>
    <mergeCell ref="B20:C20"/>
  </mergeCells>
  <pageMargins left="0.7" right="0.7" top="0.75" bottom="0.75" header="0.3" footer="0.3"/>
  <pageSetup paperSize="9" scale="7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4CDB3-CF18-4FCE-BBCD-9F8741101F04}">
  <sheetPr codeName="Sheet2">
    <tabColor theme="4" tint="-0.249977111117893"/>
    <pageSetUpPr fitToPage="1"/>
  </sheetPr>
  <dimension ref="A1:G11"/>
  <sheetViews>
    <sheetView showGridLines="0" view="pageBreakPreview" zoomScale="70" zoomScaleNormal="100" zoomScaleSheetLayoutView="70" workbookViewId="0">
      <selection sqref="A1:A11"/>
    </sheetView>
  </sheetViews>
  <sheetFormatPr defaultRowHeight="14.5" x14ac:dyDescent="0.35"/>
  <cols>
    <col min="1" max="1" width="13.54296875" style="3" customWidth="1"/>
    <col min="2" max="2" width="8.90625" style="3" customWidth="1"/>
    <col min="3" max="3" width="46.7265625" style="3" customWidth="1"/>
    <col min="4" max="4" width="0.6328125" style="3" customWidth="1"/>
    <col min="5" max="5" width="40.453125" style="3" customWidth="1"/>
    <col min="6" max="6" width="16.81640625" style="3" customWidth="1"/>
    <col min="7" max="7" width="13.36328125" style="3" customWidth="1"/>
    <col min="8" max="16384" width="8.7265625" style="3"/>
  </cols>
  <sheetData>
    <row r="1" spans="1:7" ht="32.5" customHeight="1" thickBot="1" x14ac:dyDescent="0.4">
      <c r="A1" s="131" t="s">
        <v>2</v>
      </c>
      <c r="B1" s="104"/>
      <c r="C1" s="104"/>
      <c r="D1" s="104"/>
      <c r="E1" s="104"/>
      <c r="F1" s="104"/>
      <c r="G1" s="134" t="s">
        <v>2</v>
      </c>
    </row>
    <row r="2" spans="1:7" ht="53" customHeight="1" thickBot="1" x14ac:dyDescent="0.4">
      <c r="A2" s="132"/>
      <c r="B2" s="141" t="s">
        <v>150</v>
      </c>
      <c r="C2" s="142"/>
      <c r="D2" s="142"/>
      <c r="E2" s="142"/>
      <c r="F2" s="143"/>
      <c r="G2" s="135"/>
    </row>
    <row r="3" spans="1:7" ht="97" customHeight="1" thickTop="1" thickBot="1" x14ac:dyDescent="0.4">
      <c r="A3" s="132"/>
      <c r="B3" s="144" t="s">
        <v>234</v>
      </c>
      <c r="C3" s="145"/>
      <c r="D3" s="145"/>
      <c r="E3" s="145"/>
      <c r="F3" s="146"/>
      <c r="G3" s="135"/>
    </row>
    <row r="4" spans="1:7" ht="54.5" customHeight="1" thickTop="1" x14ac:dyDescent="0.35">
      <c r="A4" s="132"/>
      <c r="B4" s="4">
        <v>1</v>
      </c>
      <c r="C4" s="147" t="s">
        <v>201</v>
      </c>
      <c r="D4" s="147"/>
      <c r="E4" s="147"/>
      <c r="F4" s="148"/>
      <c r="G4" s="135"/>
    </row>
    <row r="5" spans="1:7" ht="53" customHeight="1" x14ac:dyDescent="0.35">
      <c r="A5" s="132"/>
      <c r="B5" s="4">
        <v>2</v>
      </c>
      <c r="C5" s="147" t="s">
        <v>160</v>
      </c>
      <c r="D5" s="147"/>
      <c r="E5" s="147"/>
      <c r="F5" s="148"/>
      <c r="G5" s="135"/>
    </row>
    <row r="6" spans="1:7" ht="41.5" customHeight="1" thickBot="1" x14ac:dyDescent="0.4">
      <c r="A6" s="132"/>
      <c r="B6" s="5">
        <v>3</v>
      </c>
      <c r="C6" s="149" t="s">
        <v>1</v>
      </c>
      <c r="D6" s="149"/>
      <c r="E6" s="149"/>
      <c r="F6" s="150"/>
      <c r="G6" s="135"/>
    </row>
    <row r="7" spans="1:7" ht="21.5" customHeight="1" thickBot="1" x14ac:dyDescent="0.5">
      <c r="A7" s="132"/>
      <c r="B7" s="6"/>
      <c r="C7" s="6"/>
      <c r="D7" s="6"/>
      <c r="E7" s="6"/>
      <c r="F7" s="6"/>
      <c r="G7" s="135"/>
    </row>
    <row r="8" spans="1:7" s="8" customFormat="1" ht="28" customHeight="1" thickBot="1" x14ac:dyDescent="0.4">
      <c r="A8" s="132"/>
      <c r="B8" s="137" t="s">
        <v>0</v>
      </c>
      <c r="C8" s="138"/>
      <c r="D8" s="7"/>
      <c r="E8" s="137" t="s">
        <v>3</v>
      </c>
      <c r="F8" s="138"/>
      <c r="G8" s="135"/>
    </row>
    <row r="9" spans="1:7" ht="14.5" customHeight="1" x14ac:dyDescent="0.35">
      <c r="A9" s="132"/>
      <c r="B9" s="139" t="s">
        <v>149</v>
      </c>
      <c r="C9" s="139"/>
      <c r="D9" s="139"/>
      <c r="E9" s="139"/>
      <c r="F9" s="139"/>
      <c r="G9" s="135"/>
    </row>
    <row r="10" spans="1:7" ht="23.5" customHeight="1" x14ac:dyDescent="0.35">
      <c r="A10" s="132"/>
      <c r="B10" s="139"/>
      <c r="C10" s="139"/>
      <c r="D10" s="139"/>
      <c r="E10" s="139"/>
      <c r="F10" s="139"/>
      <c r="G10" s="135"/>
    </row>
    <row r="11" spans="1:7" ht="31" customHeight="1" thickBot="1" x14ac:dyDescent="0.4">
      <c r="A11" s="133"/>
      <c r="B11" s="140"/>
      <c r="C11" s="140"/>
      <c r="D11" s="140"/>
      <c r="E11" s="140"/>
      <c r="F11" s="140"/>
      <c r="G11" s="136"/>
    </row>
  </sheetData>
  <sheetProtection algorithmName="SHA-1" hashValue="E8B5fowVa9tbN6rRPSEj/ukj9i4=" saltValue="v9xfJ1fQ4fR29eUBpv1iwA==" spinCount="100000" sheet="1" objects="1" scenarios="1"/>
  <mergeCells count="10">
    <mergeCell ref="A1:A11"/>
    <mergeCell ref="G1:G11"/>
    <mergeCell ref="B8:C8"/>
    <mergeCell ref="E8:F8"/>
    <mergeCell ref="B9:F11"/>
    <mergeCell ref="B2:F2"/>
    <mergeCell ref="B3:F3"/>
    <mergeCell ref="C4:F4"/>
    <mergeCell ref="C5:F5"/>
    <mergeCell ref="C6:F6"/>
  </mergeCells>
  <hyperlinks>
    <hyperlink ref="E8:F8" location="'Name of Bidder'!A1" tooltip="Skip Instructions &amp; Proceed" display="Click to skip Instructions &amp; Proceed" xr:uid="{9310DA70-7A59-4ADF-8219-97E757FCA29E}"/>
    <hyperlink ref="B8:C8" location="'Instructions '!A1" tooltip="Detailed General Instructions" display="Click for Detailed General Instructions" xr:uid="{096CA382-EA01-49D6-B84E-B9B104406472}"/>
  </hyperlinks>
  <printOptions horizontalCentered="1"/>
  <pageMargins left="0.7" right="0.7" top="0.75" bottom="0.75" header="0.3" footer="0.3"/>
  <pageSetup paperSize="9" scale="93" orientation="landscape" r:id="rId1"/>
  <headerFooter>
    <oddFooter>&amp;LBid Price Schedule - PrKTCL&amp;RPage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B3C7-7C37-4CD9-9834-5EEDC50D8740}">
  <sheetPr codeName="Sheet3">
    <tabColor theme="4" tint="-0.249977111117893"/>
    <pageSetUpPr fitToPage="1"/>
  </sheetPr>
  <dimension ref="A1:C44"/>
  <sheetViews>
    <sheetView showGridLines="0" view="pageBreakPreview" topLeftCell="A15" zoomScale="115" zoomScaleNormal="100" zoomScaleSheetLayoutView="115" workbookViewId="0">
      <selection activeCell="C5" sqref="C5"/>
    </sheetView>
  </sheetViews>
  <sheetFormatPr defaultRowHeight="14.5" x14ac:dyDescent="0.35"/>
  <cols>
    <col min="1" max="1" width="4.1796875" style="9" customWidth="1"/>
    <col min="2" max="2" width="4.36328125" style="9" customWidth="1"/>
    <col min="3" max="3" width="133.08984375" style="9" customWidth="1"/>
    <col min="4" max="16384" width="8.7265625" style="9"/>
  </cols>
  <sheetData>
    <row r="1" spans="1:3" ht="43" customHeight="1" x14ac:dyDescent="0.35">
      <c r="A1" s="151" t="s">
        <v>151</v>
      </c>
      <c r="B1" s="152"/>
      <c r="C1" s="153"/>
    </row>
    <row r="2" spans="1:3" x14ac:dyDescent="0.35">
      <c r="A2" s="10"/>
      <c r="B2" s="11"/>
      <c r="C2" s="12"/>
    </row>
    <row r="3" spans="1:3" x14ac:dyDescent="0.35">
      <c r="A3" s="13" t="s">
        <v>9</v>
      </c>
      <c r="B3" s="14" t="s">
        <v>4</v>
      </c>
      <c r="C3" s="15"/>
    </row>
    <row r="4" spans="1:3" x14ac:dyDescent="0.35">
      <c r="A4" s="16"/>
      <c r="B4" s="17" t="s">
        <v>10</v>
      </c>
      <c r="C4" s="249" t="s">
        <v>159</v>
      </c>
    </row>
    <row r="5" spans="1:3" x14ac:dyDescent="0.35">
      <c r="A5" s="16"/>
      <c r="B5" s="19" t="s">
        <v>11</v>
      </c>
      <c r="C5" s="128" t="s">
        <v>14</v>
      </c>
    </row>
    <row r="6" spans="1:3" x14ac:dyDescent="0.35">
      <c r="A6" s="16"/>
      <c r="B6" s="17" t="s">
        <v>12</v>
      </c>
      <c r="C6" s="18" t="s">
        <v>5</v>
      </c>
    </row>
    <row r="7" spans="1:3" x14ac:dyDescent="0.35">
      <c r="A7" s="16"/>
      <c r="B7" s="17" t="s">
        <v>13</v>
      </c>
      <c r="C7" s="18" t="s">
        <v>6</v>
      </c>
    </row>
    <row r="8" spans="1:3" x14ac:dyDescent="0.35">
      <c r="A8" s="16"/>
      <c r="B8" s="17" t="s">
        <v>15</v>
      </c>
      <c r="C8" s="18" t="s">
        <v>7</v>
      </c>
    </row>
    <row r="9" spans="1:3" x14ac:dyDescent="0.35">
      <c r="A9" s="16"/>
      <c r="B9" s="17" t="s">
        <v>16</v>
      </c>
      <c r="C9" s="18" t="s">
        <v>8</v>
      </c>
    </row>
    <row r="10" spans="1:3" x14ac:dyDescent="0.35">
      <c r="A10" s="16"/>
      <c r="B10" s="19" t="s">
        <v>231</v>
      </c>
      <c r="C10" s="128" t="s">
        <v>232</v>
      </c>
    </row>
    <row r="11" spans="1:3" ht="29" x14ac:dyDescent="0.35">
      <c r="A11" s="16"/>
      <c r="B11" s="19" t="s">
        <v>237</v>
      </c>
      <c r="C11" s="248" t="s">
        <v>33</v>
      </c>
    </row>
    <row r="12" spans="1:3" x14ac:dyDescent="0.35">
      <c r="A12" s="20"/>
      <c r="B12" s="21"/>
      <c r="C12" s="22"/>
    </row>
    <row r="13" spans="1:3" x14ac:dyDescent="0.35">
      <c r="A13" s="13" t="s">
        <v>17</v>
      </c>
      <c r="B13" s="21" t="s">
        <v>18</v>
      </c>
      <c r="C13" s="22"/>
    </row>
    <row r="14" spans="1:3" x14ac:dyDescent="0.35">
      <c r="A14" s="20"/>
      <c r="B14" s="23" t="s">
        <v>19</v>
      </c>
      <c r="C14" s="22"/>
    </row>
    <row r="15" spans="1:3" x14ac:dyDescent="0.35">
      <c r="A15" s="20"/>
      <c r="B15" s="19" t="s">
        <v>22</v>
      </c>
      <c r="C15" s="22" t="s">
        <v>20</v>
      </c>
    </row>
    <row r="16" spans="1:3" x14ac:dyDescent="0.35">
      <c r="A16" s="20"/>
      <c r="B16" s="23" t="s">
        <v>21</v>
      </c>
      <c r="C16" s="22"/>
    </row>
    <row r="17" spans="1:3" x14ac:dyDescent="0.35">
      <c r="A17" s="20"/>
      <c r="B17" s="19" t="s">
        <v>22</v>
      </c>
      <c r="C17" s="22" t="s">
        <v>23</v>
      </c>
    </row>
    <row r="18" spans="1:3" x14ac:dyDescent="0.35">
      <c r="A18" s="20"/>
      <c r="B18" s="19" t="s">
        <v>22</v>
      </c>
      <c r="C18" s="22" t="s">
        <v>24</v>
      </c>
    </row>
    <row r="19" spans="1:3" x14ac:dyDescent="0.35">
      <c r="A19" s="20"/>
      <c r="B19" s="19" t="s">
        <v>22</v>
      </c>
      <c r="C19" s="22" t="s">
        <v>25</v>
      </c>
    </row>
    <row r="20" spans="1:3" x14ac:dyDescent="0.35">
      <c r="A20" s="20"/>
      <c r="B20" s="19" t="s">
        <v>22</v>
      </c>
      <c r="C20" s="22" t="s">
        <v>26</v>
      </c>
    </row>
    <row r="21" spans="1:3" x14ac:dyDescent="0.35">
      <c r="A21" s="20"/>
      <c r="B21" s="23" t="s">
        <v>27</v>
      </c>
      <c r="C21" s="22"/>
    </row>
    <row r="22" spans="1:3" ht="29" x14ac:dyDescent="0.35">
      <c r="A22" s="20"/>
      <c r="B22" s="19" t="s">
        <v>22</v>
      </c>
      <c r="C22" s="24" t="s">
        <v>32</v>
      </c>
    </row>
    <row r="23" spans="1:3" x14ac:dyDescent="0.35">
      <c r="A23" s="20"/>
      <c r="B23" s="19" t="s">
        <v>22</v>
      </c>
      <c r="C23" s="22" t="s">
        <v>28</v>
      </c>
    </row>
    <row r="24" spans="1:3" x14ac:dyDescent="0.35">
      <c r="A24" s="20"/>
      <c r="B24" s="23" t="s">
        <v>152</v>
      </c>
      <c r="C24" s="22"/>
    </row>
    <row r="25" spans="1:3" ht="29" x14ac:dyDescent="0.35">
      <c r="A25" s="20"/>
      <c r="B25" s="19" t="s">
        <v>22</v>
      </c>
      <c r="C25" s="24" t="s">
        <v>32</v>
      </c>
    </row>
    <row r="26" spans="1:3" x14ac:dyDescent="0.35">
      <c r="A26" s="25"/>
      <c r="B26" s="122" t="s">
        <v>22</v>
      </c>
      <c r="C26" s="27" t="s">
        <v>28</v>
      </c>
    </row>
    <row r="27" spans="1:3" x14ac:dyDescent="0.35">
      <c r="A27" s="10"/>
      <c r="B27" s="123" t="s">
        <v>153</v>
      </c>
      <c r="C27" s="12"/>
    </row>
    <row r="28" spans="1:3" ht="29" x14ac:dyDescent="0.35">
      <c r="A28" s="20"/>
      <c r="B28" s="19" t="s">
        <v>22</v>
      </c>
      <c r="C28" s="24" t="s">
        <v>32</v>
      </c>
    </row>
    <row r="29" spans="1:3" x14ac:dyDescent="0.35">
      <c r="A29" s="20"/>
      <c r="B29" s="19" t="s">
        <v>22</v>
      </c>
      <c r="C29" s="22" t="s">
        <v>28</v>
      </c>
    </row>
    <row r="30" spans="1:3" x14ac:dyDescent="0.35">
      <c r="A30" s="20"/>
      <c r="B30" s="23" t="s">
        <v>154</v>
      </c>
      <c r="C30" s="22"/>
    </row>
    <row r="31" spans="1:3" ht="29" x14ac:dyDescent="0.35">
      <c r="A31" s="20"/>
      <c r="B31" s="19" t="s">
        <v>22</v>
      </c>
      <c r="C31" s="24" t="s">
        <v>32</v>
      </c>
    </row>
    <row r="32" spans="1:3" x14ac:dyDescent="0.35">
      <c r="A32" s="20"/>
      <c r="B32" s="19" t="s">
        <v>22</v>
      </c>
      <c r="C32" s="22" t="s">
        <v>28</v>
      </c>
    </row>
    <row r="33" spans="1:3" x14ac:dyDescent="0.35">
      <c r="A33" s="20"/>
      <c r="B33" s="23" t="s">
        <v>155</v>
      </c>
      <c r="C33" s="22"/>
    </row>
    <row r="34" spans="1:3" x14ac:dyDescent="0.35">
      <c r="A34" s="20"/>
      <c r="B34" s="17" t="s">
        <v>22</v>
      </c>
      <c r="C34" s="22" t="s">
        <v>29</v>
      </c>
    </row>
    <row r="35" spans="1:3" x14ac:dyDescent="0.35">
      <c r="A35" s="20"/>
      <c r="B35" s="23" t="s">
        <v>156</v>
      </c>
      <c r="C35" s="22"/>
    </row>
    <row r="36" spans="1:3" ht="29" x14ac:dyDescent="0.35">
      <c r="A36" s="20"/>
      <c r="B36" s="19" t="s">
        <v>22</v>
      </c>
      <c r="C36" s="24" t="s">
        <v>32</v>
      </c>
    </row>
    <row r="37" spans="1:3" x14ac:dyDescent="0.35">
      <c r="A37" s="20"/>
      <c r="B37" s="19" t="s">
        <v>22</v>
      </c>
      <c r="C37" s="22" t="s">
        <v>28</v>
      </c>
    </row>
    <row r="38" spans="1:3" x14ac:dyDescent="0.35">
      <c r="A38" s="20"/>
      <c r="B38" s="23" t="s">
        <v>157</v>
      </c>
      <c r="C38" s="22"/>
    </row>
    <row r="39" spans="1:3" x14ac:dyDescent="0.35">
      <c r="A39" s="20"/>
      <c r="B39" s="19" t="s">
        <v>22</v>
      </c>
      <c r="C39" s="24" t="s">
        <v>158</v>
      </c>
    </row>
    <row r="40" spans="1:3" x14ac:dyDescent="0.35">
      <c r="A40" s="20"/>
      <c r="B40" s="19" t="s">
        <v>22</v>
      </c>
      <c r="C40" s="22" t="s">
        <v>29</v>
      </c>
    </row>
    <row r="41" spans="1:3" x14ac:dyDescent="0.35">
      <c r="A41" s="20"/>
      <c r="B41" s="21"/>
      <c r="C41" s="22"/>
    </row>
    <row r="42" spans="1:3" x14ac:dyDescent="0.35">
      <c r="A42" s="157" t="s">
        <v>30</v>
      </c>
      <c r="B42" s="158"/>
      <c r="C42" s="159"/>
    </row>
    <row r="43" spans="1:3" ht="18" x14ac:dyDescent="0.4">
      <c r="A43" s="154" t="s">
        <v>31</v>
      </c>
      <c r="B43" s="155"/>
      <c r="C43" s="156"/>
    </row>
    <row r="44" spans="1:3" x14ac:dyDescent="0.35">
      <c r="A44" s="25"/>
      <c r="B44" s="26"/>
      <c r="C44" s="27"/>
    </row>
  </sheetData>
  <mergeCells count="3">
    <mergeCell ref="A1:C1"/>
    <mergeCell ref="A43:C43"/>
    <mergeCell ref="A42:C42"/>
  </mergeCells>
  <pageMargins left="0.7" right="0.7" top="0.75" bottom="0.75" header="0.3" footer="0.3"/>
  <pageSetup paperSize="9" scale="92" fitToHeight="0" orientation="landscape" r:id="rId1"/>
  <rowBreaks count="1" manualBreakCount="1">
    <brk id="26" max="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36D3C-5396-4AD0-ABCD-54964FDA890E}">
  <sheetPr codeName="Sheet4">
    <tabColor theme="4" tint="-0.249977111117893"/>
    <pageSetUpPr fitToPage="1"/>
  </sheetPr>
  <dimension ref="A1:F17"/>
  <sheetViews>
    <sheetView showGridLines="0" view="pageBreakPreview" topLeftCell="A4" zoomScale="85" zoomScaleNormal="100" zoomScaleSheetLayoutView="85" workbookViewId="0">
      <selection activeCell="I7" sqref="I7"/>
    </sheetView>
  </sheetViews>
  <sheetFormatPr defaultRowHeight="14.5" x14ac:dyDescent="0.35"/>
  <cols>
    <col min="1" max="1" width="28.26953125" style="9" customWidth="1"/>
    <col min="2" max="2" width="8.7265625" style="9"/>
    <col min="3" max="3" width="7" style="9" customWidth="1"/>
    <col min="4" max="4" width="6.90625" style="9" customWidth="1"/>
    <col min="5" max="5" width="6.36328125" style="9" customWidth="1"/>
    <col min="6" max="6" width="83" style="9" customWidth="1"/>
    <col min="7" max="16384" width="8.7265625" style="9"/>
  </cols>
  <sheetData>
    <row r="1" spans="1:6" ht="74.5" customHeight="1" x14ac:dyDescent="0.35">
      <c r="A1" s="179" t="s">
        <v>235</v>
      </c>
      <c r="B1" s="180"/>
      <c r="C1" s="180"/>
      <c r="D1" s="180"/>
      <c r="E1" s="180"/>
      <c r="F1" s="181"/>
    </row>
    <row r="2" spans="1:6" ht="4.5" customHeight="1" x14ac:dyDescent="0.35">
      <c r="A2" s="182"/>
      <c r="B2" s="183"/>
      <c r="C2" s="183"/>
      <c r="D2" s="183"/>
      <c r="E2" s="183"/>
      <c r="F2" s="184"/>
    </row>
    <row r="3" spans="1:6" ht="4.5" customHeight="1" x14ac:dyDescent="0.35">
      <c r="A3" s="182"/>
      <c r="B3" s="183"/>
      <c r="C3" s="183"/>
      <c r="D3" s="183"/>
      <c r="E3" s="183"/>
      <c r="F3" s="184"/>
    </row>
    <row r="4" spans="1:6" x14ac:dyDescent="0.35">
      <c r="A4" s="105"/>
      <c r="B4" s="21"/>
      <c r="C4" s="21"/>
      <c r="D4" s="21"/>
      <c r="E4" s="21"/>
      <c r="F4" s="106"/>
    </row>
    <row r="5" spans="1:6" ht="15.5" x14ac:dyDescent="0.35">
      <c r="A5" s="185" t="s">
        <v>34</v>
      </c>
      <c r="B5" s="186"/>
      <c r="C5" s="186"/>
      <c r="D5" s="186"/>
      <c r="E5" s="186"/>
      <c r="F5" s="187"/>
    </row>
    <row r="6" spans="1:6" ht="60.5" customHeight="1" x14ac:dyDescent="0.45">
      <c r="A6" s="188" t="s">
        <v>35</v>
      </c>
      <c r="B6" s="189"/>
      <c r="C6" s="190"/>
      <c r="D6" s="190"/>
      <c r="E6" s="190"/>
      <c r="F6" s="191"/>
    </row>
    <row r="7" spans="1:6" ht="18.5" x14ac:dyDescent="0.45">
      <c r="A7" s="163" t="s">
        <v>161</v>
      </c>
      <c r="B7" s="164"/>
      <c r="C7" s="160"/>
      <c r="D7" s="161"/>
      <c r="E7" s="161"/>
      <c r="F7" s="165"/>
    </row>
    <row r="8" spans="1:6" ht="18.5" x14ac:dyDescent="0.45">
      <c r="A8" s="163" t="s">
        <v>162</v>
      </c>
      <c r="B8" s="164"/>
      <c r="C8" s="170"/>
      <c r="D8" s="171"/>
      <c r="E8" s="171"/>
      <c r="F8" s="172"/>
    </row>
    <row r="9" spans="1:6" ht="18.5" customHeight="1" x14ac:dyDescent="0.35">
      <c r="A9" s="105"/>
      <c r="B9" s="21"/>
      <c r="C9" s="173"/>
      <c r="D9" s="174"/>
      <c r="E9" s="174"/>
      <c r="F9" s="175"/>
    </row>
    <row r="10" spans="1:6" ht="18.5" customHeight="1" x14ac:dyDescent="0.35">
      <c r="A10" s="105"/>
      <c r="B10" s="21"/>
      <c r="C10" s="176"/>
      <c r="D10" s="177"/>
      <c r="E10" s="177"/>
      <c r="F10" s="178"/>
    </row>
    <row r="11" spans="1:6" ht="18.5" x14ac:dyDescent="0.45">
      <c r="A11" s="105"/>
      <c r="B11" s="21"/>
      <c r="C11" s="28"/>
      <c r="D11" s="28"/>
      <c r="E11" s="28"/>
      <c r="F11" s="107"/>
    </row>
    <row r="12" spans="1:6" ht="18.5" x14ac:dyDescent="0.45">
      <c r="A12" s="105"/>
      <c r="B12" s="21"/>
      <c r="C12" s="28"/>
      <c r="D12" s="28"/>
      <c r="E12" s="28"/>
      <c r="F12" s="107"/>
    </row>
    <row r="13" spans="1:6" ht="18.5" x14ac:dyDescent="0.45">
      <c r="A13" s="163" t="s">
        <v>163</v>
      </c>
      <c r="B13" s="164"/>
      <c r="C13" s="160"/>
      <c r="D13" s="161"/>
      <c r="E13" s="161"/>
      <c r="F13" s="162"/>
    </row>
    <row r="14" spans="1:6" ht="18.5" x14ac:dyDescent="0.45">
      <c r="A14" s="163" t="s">
        <v>36</v>
      </c>
      <c r="B14" s="164"/>
      <c r="C14" s="160"/>
      <c r="D14" s="161"/>
      <c r="E14" s="161"/>
      <c r="F14" s="162"/>
    </row>
    <row r="15" spans="1:6" ht="18.5" x14ac:dyDescent="0.45">
      <c r="A15" s="108"/>
      <c r="B15" s="28"/>
      <c r="C15" s="28"/>
      <c r="D15" s="28"/>
      <c r="E15" s="28"/>
      <c r="F15" s="107"/>
    </row>
    <row r="16" spans="1:6" ht="18.5" x14ac:dyDescent="0.45">
      <c r="A16" s="166" t="s">
        <v>37</v>
      </c>
      <c r="B16" s="167"/>
      <c r="C16" s="112"/>
      <c r="D16" s="112"/>
      <c r="E16" s="112"/>
      <c r="F16" s="107"/>
    </row>
    <row r="17" spans="1:6" ht="19" thickBot="1" x14ac:dyDescent="0.5">
      <c r="A17" s="168" t="s">
        <v>38</v>
      </c>
      <c r="B17" s="169"/>
      <c r="C17" s="160"/>
      <c r="D17" s="161"/>
      <c r="E17" s="161"/>
      <c r="F17" s="162"/>
    </row>
  </sheetData>
  <mergeCells count="16">
    <mergeCell ref="A1:F1"/>
    <mergeCell ref="A2:F3"/>
    <mergeCell ref="A5:F5"/>
    <mergeCell ref="A6:B6"/>
    <mergeCell ref="C6:F6"/>
    <mergeCell ref="C17:F17"/>
    <mergeCell ref="A7:B7"/>
    <mergeCell ref="A8:B8"/>
    <mergeCell ref="C7:F7"/>
    <mergeCell ref="A16:B16"/>
    <mergeCell ref="A17:B17"/>
    <mergeCell ref="A13:B13"/>
    <mergeCell ref="A14:B14"/>
    <mergeCell ref="C13:F13"/>
    <mergeCell ref="C14:F14"/>
    <mergeCell ref="C8:F10"/>
  </mergeCells>
  <pageMargins left="0.7" right="0.7" top="0.75" bottom="0.75" header="0.3" footer="0.3"/>
  <pageSetup paperSize="9" scale="93"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56C08345-0E10-431B-BAF8-47439715BF94}">
          <x14:formula1>
            <xm:f>DV!$B$2</xm:f>
          </x14:formula1>
          <xm:sqref>C6:F6</xm:sqref>
        </x14:dataValidation>
        <x14:dataValidation type="list" allowBlank="1" showInputMessage="1" showErrorMessage="1" xr:uid="{97415817-FAA2-4033-AACA-54ECF2629572}">
          <x14:formula1>
            <xm:f>DV!$D$2:$D$32</xm:f>
          </x14:formula1>
          <xm:sqref>C16</xm:sqref>
        </x14:dataValidation>
        <x14:dataValidation type="list" allowBlank="1" showInputMessage="1" showErrorMessage="1" xr:uid="{2438487D-B74A-4BB1-BA7A-E128713105AF}">
          <x14:formula1>
            <xm:f>DV!$E$2:$E$13</xm:f>
          </x14:formula1>
          <xm:sqref>D16</xm:sqref>
        </x14:dataValidation>
        <x14:dataValidation type="list" allowBlank="1" showInputMessage="1" showErrorMessage="1" xr:uid="{6F6B0B81-D5E2-4714-A04A-453801A5AA46}">
          <x14:formula1>
            <xm:f>DV!$F$2:$F$3</xm:f>
          </x14:formula1>
          <xm:sqref>E16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44A2D-8B31-4045-A559-2A3F6731F57C}">
  <sheetPr codeName="Sheet5">
    <tabColor theme="4" tint="-0.249977111117893"/>
    <pageSetUpPr fitToPage="1"/>
  </sheetPr>
  <dimension ref="A1:I76"/>
  <sheetViews>
    <sheetView tabSelected="1" view="pageBreakPreview" topLeftCell="A16" zoomScale="80" zoomScaleNormal="85" zoomScaleSheetLayoutView="80" workbookViewId="0">
      <selection activeCell="F57" sqref="F57:H57"/>
    </sheetView>
  </sheetViews>
  <sheetFormatPr defaultRowHeight="14.5" x14ac:dyDescent="0.35"/>
  <cols>
    <col min="1" max="1" width="9.36328125" style="9" customWidth="1"/>
    <col min="2" max="2" width="16.36328125" style="9" bestFit="1" customWidth="1"/>
    <col min="3" max="3" width="82.6328125" style="9" customWidth="1"/>
    <col min="4" max="4" width="8.7265625" style="9"/>
    <col min="5" max="5" width="15" style="9" bestFit="1" customWidth="1"/>
    <col min="6" max="6" width="11.08984375" style="9" customWidth="1"/>
    <col min="7" max="7" width="11.90625" style="9" customWidth="1"/>
    <col min="8" max="8" width="13.08984375" style="9" customWidth="1"/>
    <col min="9" max="9" width="23.54296875" style="9" customWidth="1"/>
    <col min="10" max="10" width="1.26953125" style="9" customWidth="1"/>
    <col min="11" max="16384" width="8.7265625" style="9"/>
  </cols>
  <sheetData>
    <row r="1" spans="1:9" s="29" customFormat="1" ht="14.5" customHeight="1" x14ac:dyDescent="0.35">
      <c r="A1" s="192" t="s">
        <v>56</v>
      </c>
      <c r="B1" s="192"/>
      <c r="C1" s="192"/>
      <c r="D1" s="192"/>
      <c r="E1" s="192"/>
      <c r="F1" s="192"/>
      <c r="G1" s="192"/>
      <c r="H1" s="192"/>
      <c r="I1" s="192"/>
    </row>
    <row r="2" spans="1:9" ht="14.5" customHeight="1" x14ac:dyDescent="0.35">
      <c r="A2" s="192"/>
      <c r="B2" s="192"/>
      <c r="C2" s="192"/>
      <c r="D2" s="192"/>
      <c r="E2" s="192"/>
      <c r="F2" s="192"/>
      <c r="G2" s="192"/>
      <c r="H2" s="192"/>
      <c r="I2" s="192"/>
    </row>
    <row r="3" spans="1:9" ht="59.5" customHeight="1" x14ac:dyDescent="0.35">
      <c r="A3" s="197" t="s">
        <v>235</v>
      </c>
      <c r="B3" s="198"/>
      <c r="C3" s="198"/>
      <c r="D3" s="198"/>
      <c r="E3" s="198"/>
      <c r="F3" s="198"/>
      <c r="G3" s="198"/>
      <c r="H3" s="198"/>
      <c r="I3" s="198"/>
    </row>
    <row r="4" spans="1:9" ht="18" x14ac:dyDescent="0.4">
      <c r="A4" s="199" t="s">
        <v>57</v>
      </c>
      <c r="B4" s="199"/>
      <c r="C4" s="199"/>
      <c r="D4" s="199"/>
      <c r="E4" s="199"/>
      <c r="F4" s="199"/>
      <c r="G4" s="199"/>
      <c r="H4" s="199"/>
      <c r="I4" s="199"/>
    </row>
    <row r="5" spans="1:9" x14ac:dyDescent="0.35">
      <c r="A5" s="21"/>
      <c r="B5" s="21"/>
      <c r="C5" s="21"/>
      <c r="D5" s="21"/>
      <c r="E5" s="21"/>
      <c r="F5" s="21"/>
      <c r="G5" s="21"/>
      <c r="H5" s="21"/>
      <c r="I5" s="21"/>
    </row>
    <row r="6" spans="1:9" x14ac:dyDescent="0.35">
      <c r="A6" s="205" t="s">
        <v>167</v>
      </c>
      <c r="B6" s="205"/>
      <c r="C6" s="21"/>
      <c r="D6" s="21"/>
      <c r="E6" s="21"/>
      <c r="F6" s="21"/>
      <c r="G6" s="21" t="s">
        <v>58</v>
      </c>
      <c r="H6" s="21"/>
      <c r="I6" s="21"/>
    </row>
    <row r="7" spans="1:9" x14ac:dyDescent="0.35">
      <c r="A7" s="21"/>
      <c r="B7" s="21"/>
      <c r="C7" s="21"/>
      <c r="D7" s="21"/>
      <c r="E7" s="21"/>
      <c r="F7" s="21"/>
      <c r="G7" s="21" t="s">
        <v>59</v>
      </c>
      <c r="H7" s="21"/>
      <c r="I7" s="21"/>
    </row>
    <row r="8" spans="1:9" x14ac:dyDescent="0.35">
      <c r="A8" s="30" t="s">
        <v>63</v>
      </c>
      <c r="B8" s="30" t="str">
        <f>IF(ISBLANK('Name of Bidder'!C7)," ",'Name of Bidder'!C7)</f>
        <v xml:space="preserve"> </v>
      </c>
      <c r="C8" s="21"/>
      <c r="D8" s="21"/>
      <c r="E8" s="21"/>
      <c r="F8" s="21"/>
      <c r="G8" s="31" t="s">
        <v>60</v>
      </c>
      <c r="H8" s="21"/>
      <c r="I8" s="21"/>
    </row>
    <row r="9" spans="1:9" x14ac:dyDescent="0.35">
      <c r="A9" s="21" t="s">
        <v>62</v>
      </c>
      <c r="B9" s="200" t="str">
        <f>IF(ISBLANK('Name of Bidder'!C8)," ",'Name of Bidder'!C8)</f>
        <v xml:space="preserve"> </v>
      </c>
      <c r="C9" s="21"/>
      <c r="D9" s="21"/>
      <c r="E9" s="21"/>
      <c r="F9" s="21"/>
      <c r="G9" s="31" t="s">
        <v>70</v>
      </c>
      <c r="H9" s="21"/>
      <c r="I9" s="21"/>
    </row>
    <row r="10" spans="1:9" x14ac:dyDescent="0.35">
      <c r="A10" s="21"/>
      <c r="B10" s="200"/>
      <c r="C10" s="21"/>
      <c r="D10" s="21"/>
      <c r="E10" s="21"/>
      <c r="F10" s="21"/>
      <c r="G10" s="21" t="s">
        <v>71</v>
      </c>
      <c r="H10" s="21"/>
      <c r="I10" s="21"/>
    </row>
    <row r="11" spans="1:9" x14ac:dyDescent="0.35">
      <c r="A11" s="21"/>
      <c r="B11" s="200"/>
      <c r="C11" s="21"/>
      <c r="D11" s="21"/>
      <c r="E11" s="21"/>
      <c r="F11" s="21"/>
      <c r="G11" s="31" t="s">
        <v>61</v>
      </c>
      <c r="H11" s="21"/>
      <c r="I11" s="21"/>
    </row>
    <row r="12" spans="1:9" x14ac:dyDescent="0.35">
      <c r="A12" s="21"/>
      <c r="B12" s="21"/>
      <c r="C12" s="21"/>
      <c r="D12" s="21"/>
      <c r="E12" s="21"/>
      <c r="F12" s="21"/>
      <c r="G12" s="21"/>
      <c r="H12" s="21"/>
      <c r="I12" s="21"/>
    </row>
    <row r="13" spans="1:9" ht="18.5" x14ac:dyDescent="0.45">
      <c r="A13" s="196" t="s">
        <v>166</v>
      </c>
      <c r="B13" s="196"/>
      <c r="C13" s="196"/>
      <c r="D13" s="196"/>
      <c r="E13" s="196"/>
      <c r="F13" s="196"/>
      <c r="G13" s="196"/>
      <c r="H13" s="196"/>
      <c r="I13" s="196"/>
    </row>
    <row r="14" spans="1:9" hidden="1" x14ac:dyDescent="0.35">
      <c r="A14" s="21"/>
      <c r="B14" s="21"/>
      <c r="C14" s="21"/>
      <c r="D14" s="21"/>
      <c r="E14" s="21"/>
      <c r="F14" s="21"/>
      <c r="G14" s="21"/>
      <c r="H14" s="21"/>
      <c r="I14" s="21"/>
    </row>
    <row r="15" spans="1:9" x14ac:dyDescent="0.35">
      <c r="A15" s="21"/>
      <c r="B15" s="21"/>
      <c r="C15" s="21"/>
      <c r="D15" s="21"/>
      <c r="E15" s="21"/>
      <c r="F15" s="21"/>
      <c r="G15" s="21"/>
      <c r="H15" s="21"/>
      <c r="I15" s="55" t="s">
        <v>122</v>
      </c>
    </row>
    <row r="16" spans="1:9" s="32" customFormat="1" ht="114.5" customHeight="1" x14ac:dyDescent="0.35">
      <c r="A16" s="67" t="s">
        <v>64</v>
      </c>
      <c r="B16" s="67" t="s">
        <v>65</v>
      </c>
      <c r="C16" s="67" t="s">
        <v>66</v>
      </c>
      <c r="D16" s="67" t="s">
        <v>67</v>
      </c>
      <c r="E16" s="67" t="s">
        <v>68</v>
      </c>
      <c r="F16" s="67" t="s">
        <v>69</v>
      </c>
      <c r="G16" s="67" t="s">
        <v>205</v>
      </c>
      <c r="H16" s="67" t="s">
        <v>219</v>
      </c>
      <c r="I16" s="67" t="s">
        <v>203</v>
      </c>
    </row>
    <row r="17" spans="1:9" x14ac:dyDescent="0.35">
      <c r="A17" s="33">
        <v>1</v>
      </c>
      <c r="B17" s="33">
        <v>2</v>
      </c>
      <c r="C17" s="33">
        <v>3</v>
      </c>
      <c r="D17" s="33">
        <v>4</v>
      </c>
      <c r="E17" s="33">
        <v>5</v>
      </c>
      <c r="F17" s="33">
        <v>6</v>
      </c>
      <c r="G17" s="33">
        <v>7</v>
      </c>
      <c r="H17" s="33">
        <v>8</v>
      </c>
      <c r="I17" s="33" t="s">
        <v>204</v>
      </c>
    </row>
    <row r="18" spans="1:9" x14ac:dyDescent="0.35">
      <c r="A18" s="103" t="s">
        <v>221</v>
      </c>
      <c r="B18" s="93"/>
      <c r="C18" s="93"/>
      <c r="D18" s="93"/>
      <c r="E18" s="93"/>
      <c r="F18" s="93"/>
      <c r="G18" s="93"/>
      <c r="H18" s="93"/>
      <c r="I18" s="93"/>
    </row>
    <row r="19" spans="1:9" x14ac:dyDescent="0.35">
      <c r="A19" s="58" t="s">
        <v>72</v>
      </c>
      <c r="B19" s="59"/>
      <c r="C19" s="59"/>
      <c r="D19" s="59"/>
      <c r="E19" s="59"/>
      <c r="F19" s="59"/>
      <c r="G19" s="59"/>
      <c r="H19" s="59"/>
      <c r="I19" s="59"/>
    </row>
    <row r="20" spans="1:9" x14ac:dyDescent="0.35">
      <c r="A20" s="34">
        <v>1</v>
      </c>
      <c r="B20" s="36" t="s">
        <v>74</v>
      </c>
      <c r="C20" s="37" t="s">
        <v>78</v>
      </c>
      <c r="D20" s="38" t="s">
        <v>108</v>
      </c>
      <c r="E20" s="39">
        <v>189.56899999999999</v>
      </c>
      <c r="F20" s="125"/>
      <c r="G20" s="126"/>
      <c r="H20" s="101"/>
      <c r="I20" s="89" t="str">
        <f>IF(OR(F20=0,ISBLANK(F20)),"Included",ROUNDUP(((F20+G20+H20)*E20),0))</f>
        <v>Included</v>
      </c>
    </row>
    <row r="21" spans="1:9" x14ac:dyDescent="0.35">
      <c r="A21" s="34">
        <v>2</v>
      </c>
      <c r="B21" s="36" t="s">
        <v>74</v>
      </c>
      <c r="C21" s="37" t="s">
        <v>79</v>
      </c>
      <c r="D21" s="38" t="s">
        <v>109</v>
      </c>
      <c r="E21" s="41">
        <v>197</v>
      </c>
      <c r="F21" s="125"/>
      <c r="G21" s="82"/>
      <c r="H21" s="101"/>
      <c r="I21" s="89" t="str">
        <f t="shared" ref="I21:I67" si="0">IF(OR(F21=0,ISBLANK(F21)),"Included",ROUNDUP(((F21+G21+H21)*E21),0))</f>
        <v>Included</v>
      </c>
    </row>
    <row r="22" spans="1:9" x14ac:dyDescent="0.35">
      <c r="A22" s="34">
        <v>3</v>
      </c>
      <c r="B22" s="36" t="s">
        <v>74</v>
      </c>
      <c r="C22" s="37" t="s">
        <v>80</v>
      </c>
      <c r="D22" s="38" t="s">
        <v>110</v>
      </c>
      <c r="E22" s="41">
        <v>3</v>
      </c>
      <c r="F22" s="125"/>
      <c r="G22" s="82"/>
      <c r="H22" s="101"/>
      <c r="I22" s="89" t="str">
        <f t="shared" si="0"/>
        <v>Included</v>
      </c>
    </row>
    <row r="23" spans="1:9" ht="26" x14ac:dyDescent="0.35">
      <c r="A23" s="34">
        <v>4</v>
      </c>
      <c r="B23" s="36" t="s">
        <v>74</v>
      </c>
      <c r="C23" s="37" t="s">
        <v>81</v>
      </c>
      <c r="D23" s="38" t="s">
        <v>110</v>
      </c>
      <c r="E23" s="41">
        <v>42</v>
      </c>
      <c r="F23" s="125"/>
      <c r="G23" s="82"/>
      <c r="H23" s="101"/>
      <c r="I23" s="89" t="str">
        <f t="shared" si="0"/>
        <v>Included</v>
      </c>
    </row>
    <row r="24" spans="1:9" ht="26" x14ac:dyDescent="0.35">
      <c r="A24" s="34">
        <v>5</v>
      </c>
      <c r="B24" s="36" t="s">
        <v>74</v>
      </c>
      <c r="C24" s="42" t="s">
        <v>112</v>
      </c>
      <c r="D24" s="38" t="s">
        <v>110</v>
      </c>
      <c r="E24" s="41">
        <v>266</v>
      </c>
      <c r="F24" s="125"/>
      <c r="G24" s="82"/>
      <c r="H24" s="101"/>
      <c r="I24" s="89" t="str">
        <f t="shared" si="0"/>
        <v>Included</v>
      </c>
    </row>
    <row r="25" spans="1:9" x14ac:dyDescent="0.35">
      <c r="A25" s="34">
        <v>6</v>
      </c>
      <c r="B25" s="36" t="s">
        <v>74</v>
      </c>
      <c r="C25" s="37" t="s">
        <v>82</v>
      </c>
      <c r="D25" s="38" t="s">
        <v>109</v>
      </c>
      <c r="E25" s="41">
        <v>1628</v>
      </c>
      <c r="F25" s="125"/>
      <c r="G25" s="82"/>
      <c r="H25" s="101"/>
      <c r="I25" s="89" t="str">
        <f t="shared" si="0"/>
        <v>Included</v>
      </c>
    </row>
    <row r="26" spans="1:9" x14ac:dyDescent="0.35">
      <c r="A26" s="34">
        <v>7</v>
      </c>
      <c r="B26" s="36" t="s">
        <v>74</v>
      </c>
      <c r="C26" s="37" t="s">
        <v>83</v>
      </c>
      <c r="D26" s="38" t="s">
        <v>109</v>
      </c>
      <c r="E26" s="41">
        <v>1260</v>
      </c>
      <c r="F26" s="125"/>
      <c r="G26" s="82"/>
      <c r="H26" s="101"/>
      <c r="I26" s="89" t="str">
        <f t="shared" si="0"/>
        <v>Included</v>
      </c>
    </row>
    <row r="27" spans="1:9" x14ac:dyDescent="0.35">
      <c r="A27" s="34">
        <v>8</v>
      </c>
      <c r="B27" s="36" t="s">
        <v>74</v>
      </c>
      <c r="C27" s="37" t="s">
        <v>84</v>
      </c>
      <c r="D27" s="38" t="s">
        <v>109</v>
      </c>
      <c r="E27" s="41">
        <v>42</v>
      </c>
      <c r="F27" s="125"/>
      <c r="G27" s="82"/>
      <c r="H27" s="101"/>
      <c r="I27" s="89" t="str">
        <f t="shared" si="0"/>
        <v>Included</v>
      </c>
    </row>
    <row r="28" spans="1:9" x14ac:dyDescent="0.35">
      <c r="A28" s="34">
        <v>9</v>
      </c>
      <c r="B28" s="36" t="s">
        <v>74</v>
      </c>
      <c r="C28" s="37" t="s">
        <v>85</v>
      </c>
      <c r="D28" s="38" t="s">
        <v>109</v>
      </c>
      <c r="E28" s="41">
        <v>2</v>
      </c>
      <c r="F28" s="125"/>
      <c r="G28" s="82"/>
      <c r="H28" s="101"/>
      <c r="I28" s="89" t="str">
        <f t="shared" si="0"/>
        <v>Included</v>
      </c>
    </row>
    <row r="29" spans="1:9" x14ac:dyDescent="0.35">
      <c r="A29" s="34">
        <v>10</v>
      </c>
      <c r="B29" s="36" t="s">
        <v>74</v>
      </c>
      <c r="C29" s="37" t="s">
        <v>86</v>
      </c>
      <c r="D29" s="38" t="s">
        <v>108</v>
      </c>
      <c r="E29" s="41">
        <v>3</v>
      </c>
      <c r="F29" s="125"/>
      <c r="G29" s="82"/>
      <c r="H29" s="101"/>
      <c r="I29" s="89" t="str">
        <f t="shared" si="0"/>
        <v>Included</v>
      </c>
    </row>
    <row r="30" spans="1:9" x14ac:dyDescent="0.35">
      <c r="A30" s="34">
        <v>11</v>
      </c>
      <c r="B30" s="36" t="s">
        <v>74</v>
      </c>
      <c r="C30" s="37" t="s">
        <v>87</v>
      </c>
      <c r="D30" s="38" t="s">
        <v>108</v>
      </c>
      <c r="E30" s="41">
        <v>3</v>
      </c>
      <c r="F30" s="125"/>
      <c r="G30" s="82"/>
      <c r="H30" s="101"/>
      <c r="I30" s="89" t="str">
        <f t="shared" si="0"/>
        <v>Included</v>
      </c>
    </row>
    <row r="31" spans="1:9" x14ac:dyDescent="0.35">
      <c r="A31" s="34">
        <v>12</v>
      </c>
      <c r="B31" s="36" t="s">
        <v>74</v>
      </c>
      <c r="C31" s="37" t="s">
        <v>88</v>
      </c>
      <c r="D31" s="38" t="s">
        <v>109</v>
      </c>
      <c r="E31" s="41">
        <v>20</v>
      </c>
      <c r="F31" s="125"/>
      <c r="G31" s="82"/>
      <c r="H31" s="101"/>
      <c r="I31" s="89" t="str">
        <f t="shared" si="0"/>
        <v>Included</v>
      </c>
    </row>
    <row r="32" spans="1:9" ht="26" x14ac:dyDescent="0.35">
      <c r="A32" s="34">
        <v>13</v>
      </c>
      <c r="B32" s="36" t="s">
        <v>74</v>
      </c>
      <c r="C32" s="42" t="s">
        <v>113</v>
      </c>
      <c r="D32" s="38" t="s">
        <v>109</v>
      </c>
      <c r="E32" s="41">
        <v>15</v>
      </c>
      <c r="F32" s="125"/>
      <c r="G32" s="82"/>
      <c r="H32" s="101"/>
      <c r="I32" s="89" t="str">
        <f t="shared" si="0"/>
        <v>Included</v>
      </c>
    </row>
    <row r="33" spans="1:9" ht="24" x14ac:dyDescent="0.35">
      <c r="A33" s="34">
        <v>14</v>
      </c>
      <c r="B33" s="36" t="s">
        <v>75</v>
      </c>
      <c r="C33" s="37" t="s">
        <v>89</v>
      </c>
      <c r="D33" s="38" t="s">
        <v>108</v>
      </c>
      <c r="E33" s="41">
        <v>7</v>
      </c>
      <c r="F33" s="125"/>
      <c r="G33" s="82"/>
      <c r="H33" s="101"/>
      <c r="I33" s="89" t="str">
        <f t="shared" si="0"/>
        <v>Included</v>
      </c>
    </row>
    <row r="34" spans="1:9" ht="24" x14ac:dyDescent="0.35">
      <c r="A34" s="34">
        <v>15</v>
      </c>
      <c r="B34" s="36" t="s">
        <v>75</v>
      </c>
      <c r="C34" s="37" t="s">
        <v>79</v>
      </c>
      <c r="D34" s="38" t="s">
        <v>109</v>
      </c>
      <c r="E34" s="41">
        <v>7</v>
      </c>
      <c r="F34" s="125"/>
      <c r="G34" s="82"/>
      <c r="H34" s="101"/>
      <c r="I34" s="89" t="str">
        <f t="shared" si="0"/>
        <v>Included</v>
      </c>
    </row>
    <row r="35" spans="1:9" ht="24" x14ac:dyDescent="0.35">
      <c r="A35" s="34">
        <v>16</v>
      </c>
      <c r="B35" s="36" t="s">
        <v>75</v>
      </c>
      <c r="C35" s="37" t="s">
        <v>80</v>
      </c>
      <c r="D35" s="38" t="s">
        <v>110</v>
      </c>
      <c r="E35" s="41">
        <v>1</v>
      </c>
      <c r="F35" s="125"/>
      <c r="G35" s="82"/>
      <c r="H35" s="101"/>
      <c r="I35" s="89" t="str">
        <f t="shared" si="0"/>
        <v>Included</v>
      </c>
    </row>
    <row r="36" spans="1:9" ht="26" x14ac:dyDescent="0.35">
      <c r="A36" s="34">
        <v>17</v>
      </c>
      <c r="B36" s="36" t="s">
        <v>75</v>
      </c>
      <c r="C36" s="37" t="s">
        <v>81</v>
      </c>
      <c r="D36" s="38" t="s">
        <v>110</v>
      </c>
      <c r="E36" s="41">
        <v>1</v>
      </c>
      <c r="F36" s="125"/>
      <c r="G36" s="82"/>
      <c r="H36" s="101"/>
      <c r="I36" s="89" t="str">
        <f t="shared" si="0"/>
        <v>Included</v>
      </c>
    </row>
    <row r="37" spans="1:9" ht="26" x14ac:dyDescent="0.35">
      <c r="A37" s="34">
        <v>18</v>
      </c>
      <c r="B37" s="36" t="s">
        <v>75</v>
      </c>
      <c r="C37" s="37" t="s">
        <v>90</v>
      </c>
      <c r="D37" s="38" t="s">
        <v>110</v>
      </c>
      <c r="E37" s="41">
        <v>9</v>
      </c>
      <c r="F37" s="125"/>
      <c r="G37" s="82"/>
      <c r="H37" s="101"/>
      <c r="I37" s="89" t="str">
        <f t="shared" si="0"/>
        <v>Included</v>
      </c>
    </row>
    <row r="38" spans="1:9" ht="24" x14ac:dyDescent="0.35">
      <c r="A38" s="34">
        <v>19</v>
      </c>
      <c r="B38" s="36" t="s">
        <v>75</v>
      </c>
      <c r="C38" s="37" t="s">
        <v>82</v>
      </c>
      <c r="D38" s="38" t="s">
        <v>109</v>
      </c>
      <c r="E38" s="41">
        <v>56.980000000000004</v>
      </c>
      <c r="F38" s="125"/>
      <c r="G38" s="82"/>
      <c r="H38" s="101"/>
      <c r="I38" s="89" t="str">
        <f t="shared" si="0"/>
        <v>Included</v>
      </c>
    </row>
    <row r="39" spans="1:9" ht="24" x14ac:dyDescent="0.35">
      <c r="A39" s="34">
        <v>20</v>
      </c>
      <c r="B39" s="36" t="s">
        <v>75</v>
      </c>
      <c r="C39" s="37" t="s">
        <v>91</v>
      </c>
      <c r="D39" s="38" t="s">
        <v>109</v>
      </c>
      <c r="E39" s="41">
        <v>44</v>
      </c>
      <c r="F39" s="125"/>
      <c r="G39" s="82"/>
      <c r="H39" s="101"/>
      <c r="I39" s="89" t="str">
        <f t="shared" si="0"/>
        <v>Included</v>
      </c>
    </row>
    <row r="40" spans="1:9" ht="24" x14ac:dyDescent="0.35">
      <c r="A40" s="34">
        <v>21</v>
      </c>
      <c r="B40" s="36" t="s">
        <v>75</v>
      </c>
      <c r="C40" s="37" t="s">
        <v>84</v>
      </c>
      <c r="D40" s="38" t="s">
        <v>109</v>
      </c>
      <c r="E40" s="41">
        <v>1</v>
      </c>
      <c r="F40" s="125"/>
      <c r="G40" s="82"/>
      <c r="H40" s="101"/>
      <c r="I40" s="89" t="str">
        <f t="shared" si="0"/>
        <v>Included</v>
      </c>
    </row>
    <row r="41" spans="1:9" ht="24" x14ac:dyDescent="0.35">
      <c r="A41" s="34">
        <v>22</v>
      </c>
      <c r="B41" s="36" t="s">
        <v>75</v>
      </c>
      <c r="C41" s="37" t="s">
        <v>92</v>
      </c>
      <c r="D41" s="38" t="s">
        <v>108</v>
      </c>
      <c r="E41" s="39">
        <v>0.10500000000000001</v>
      </c>
      <c r="F41" s="125"/>
      <c r="G41" s="82"/>
      <c r="H41" s="101"/>
      <c r="I41" s="89" t="str">
        <f t="shared" si="0"/>
        <v>Included</v>
      </c>
    </row>
    <row r="42" spans="1:9" ht="24" x14ac:dyDescent="0.35">
      <c r="A42" s="34">
        <v>23</v>
      </c>
      <c r="B42" s="36" t="s">
        <v>75</v>
      </c>
      <c r="C42" s="37" t="s">
        <v>88</v>
      </c>
      <c r="D42" s="38" t="s">
        <v>109</v>
      </c>
      <c r="E42" s="41">
        <v>1</v>
      </c>
      <c r="F42" s="125"/>
      <c r="G42" s="82"/>
      <c r="H42" s="101"/>
      <c r="I42" s="89" t="str">
        <f t="shared" si="0"/>
        <v>Included</v>
      </c>
    </row>
    <row r="43" spans="1:9" ht="26" x14ac:dyDescent="0.35">
      <c r="A43" s="34">
        <v>24</v>
      </c>
      <c r="B43" s="36" t="s">
        <v>75</v>
      </c>
      <c r="C43" s="42" t="s">
        <v>113</v>
      </c>
      <c r="D43" s="43" t="s">
        <v>109</v>
      </c>
      <c r="E43" s="41">
        <v>1</v>
      </c>
      <c r="F43" s="125"/>
      <c r="G43" s="82"/>
      <c r="H43" s="101"/>
      <c r="I43" s="89" t="str">
        <f t="shared" si="0"/>
        <v>Included</v>
      </c>
    </row>
    <row r="44" spans="1:9" ht="65" x14ac:dyDescent="0.35">
      <c r="A44" s="34">
        <v>25</v>
      </c>
      <c r="B44" s="36" t="s">
        <v>76</v>
      </c>
      <c r="C44" s="42" t="s">
        <v>93</v>
      </c>
      <c r="D44" s="43" t="s">
        <v>109</v>
      </c>
      <c r="E44" s="41">
        <v>2</v>
      </c>
      <c r="F44" s="125"/>
      <c r="G44" s="82"/>
      <c r="H44" s="101"/>
      <c r="I44" s="89" t="str">
        <f t="shared" si="0"/>
        <v>Included</v>
      </c>
    </row>
    <row r="45" spans="1:9" x14ac:dyDescent="0.35">
      <c r="A45" s="34">
        <v>26</v>
      </c>
      <c r="B45" s="44" t="s">
        <v>76</v>
      </c>
      <c r="C45" s="45" t="s">
        <v>94</v>
      </c>
      <c r="D45" s="44" t="s">
        <v>109</v>
      </c>
      <c r="E45" s="41">
        <v>4</v>
      </c>
      <c r="F45" s="125"/>
      <c r="G45" s="82"/>
      <c r="H45" s="101"/>
      <c r="I45" s="89" t="str">
        <f t="shared" si="0"/>
        <v>Included</v>
      </c>
    </row>
    <row r="46" spans="1:9" x14ac:dyDescent="0.35">
      <c r="A46" s="34">
        <v>27</v>
      </c>
      <c r="B46" s="44" t="s">
        <v>76</v>
      </c>
      <c r="C46" s="45" t="s">
        <v>95</v>
      </c>
      <c r="D46" s="44" t="s">
        <v>109</v>
      </c>
      <c r="E46" s="41">
        <v>4</v>
      </c>
      <c r="F46" s="125"/>
      <c r="G46" s="82"/>
      <c r="H46" s="101"/>
      <c r="I46" s="89" t="str">
        <f t="shared" si="0"/>
        <v>Included</v>
      </c>
    </row>
    <row r="47" spans="1:9" x14ac:dyDescent="0.35">
      <c r="A47" s="34">
        <v>28</v>
      </c>
      <c r="B47" s="44" t="s">
        <v>76</v>
      </c>
      <c r="C47" s="42" t="s">
        <v>96</v>
      </c>
      <c r="D47" s="44" t="s">
        <v>109</v>
      </c>
      <c r="E47" s="41">
        <v>4</v>
      </c>
      <c r="F47" s="125"/>
      <c r="G47" s="82"/>
      <c r="H47" s="101"/>
      <c r="I47" s="89" t="str">
        <f t="shared" si="0"/>
        <v>Included</v>
      </c>
    </row>
    <row r="48" spans="1:9" x14ac:dyDescent="0.35">
      <c r="A48" s="34">
        <v>29</v>
      </c>
      <c r="B48" s="44" t="s">
        <v>76</v>
      </c>
      <c r="C48" s="45" t="s">
        <v>97</v>
      </c>
      <c r="D48" s="44" t="s">
        <v>110</v>
      </c>
      <c r="E48" s="41">
        <v>4</v>
      </c>
      <c r="F48" s="125"/>
      <c r="G48" s="82"/>
      <c r="H48" s="101"/>
      <c r="I48" s="89" t="str">
        <f t="shared" si="0"/>
        <v>Included</v>
      </c>
    </row>
    <row r="49" spans="1:9" ht="26" x14ac:dyDescent="0.35">
      <c r="A49" s="34">
        <v>30</v>
      </c>
      <c r="B49" s="44" t="s">
        <v>76</v>
      </c>
      <c r="C49" s="42" t="s">
        <v>98</v>
      </c>
      <c r="D49" s="44" t="s">
        <v>109</v>
      </c>
      <c r="E49" s="41">
        <v>4</v>
      </c>
      <c r="F49" s="125"/>
      <c r="G49" s="82"/>
      <c r="H49" s="101"/>
      <c r="I49" s="89" t="str">
        <f t="shared" si="0"/>
        <v>Included</v>
      </c>
    </row>
    <row r="50" spans="1:9" ht="26" x14ac:dyDescent="0.35">
      <c r="A50" s="34">
        <v>31</v>
      </c>
      <c r="B50" s="44" t="s">
        <v>76</v>
      </c>
      <c r="C50" s="42" t="s">
        <v>99</v>
      </c>
      <c r="D50" s="44" t="s">
        <v>110</v>
      </c>
      <c r="E50" s="41">
        <v>2</v>
      </c>
      <c r="F50" s="125"/>
      <c r="G50" s="82"/>
      <c r="H50" s="101"/>
      <c r="I50" s="89" t="str">
        <f t="shared" si="0"/>
        <v>Included</v>
      </c>
    </row>
    <row r="51" spans="1:9" x14ac:dyDescent="0.35">
      <c r="A51" s="34">
        <v>32</v>
      </c>
      <c r="B51" s="44" t="s">
        <v>76</v>
      </c>
      <c r="C51" s="45" t="s">
        <v>100</v>
      </c>
      <c r="D51" s="44" t="s">
        <v>109</v>
      </c>
      <c r="E51" s="41">
        <v>2</v>
      </c>
      <c r="F51" s="125"/>
      <c r="G51" s="82"/>
      <c r="H51" s="101"/>
      <c r="I51" s="89" t="str">
        <f t="shared" si="0"/>
        <v>Included</v>
      </c>
    </row>
    <row r="52" spans="1:9" x14ac:dyDescent="0.35">
      <c r="A52" s="34">
        <v>33</v>
      </c>
      <c r="B52" s="44" t="s">
        <v>76</v>
      </c>
      <c r="C52" s="45" t="s">
        <v>101</v>
      </c>
      <c r="D52" s="44" t="s">
        <v>109</v>
      </c>
      <c r="E52" s="41">
        <v>2</v>
      </c>
      <c r="F52" s="125"/>
      <c r="G52" s="82"/>
      <c r="H52" s="101"/>
      <c r="I52" s="89" t="str">
        <f t="shared" si="0"/>
        <v>Included</v>
      </c>
    </row>
    <row r="53" spans="1:9" x14ac:dyDescent="0.35">
      <c r="A53" s="34">
        <v>34</v>
      </c>
      <c r="B53" s="44" t="s">
        <v>76</v>
      </c>
      <c r="C53" s="37" t="s">
        <v>102</v>
      </c>
      <c r="D53" s="44" t="s">
        <v>108</v>
      </c>
      <c r="E53" s="41">
        <v>2</v>
      </c>
      <c r="F53" s="125"/>
      <c r="G53" s="82"/>
      <c r="H53" s="101"/>
      <c r="I53" s="89" t="str">
        <f t="shared" si="0"/>
        <v>Included</v>
      </c>
    </row>
    <row r="54" spans="1:9" ht="26" x14ac:dyDescent="0.35">
      <c r="A54" s="34">
        <v>35</v>
      </c>
      <c r="B54" s="44" t="s">
        <v>76</v>
      </c>
      <c r="C54" s="42" t="s">
        <v>103</v>
      </c>
      <c r="D54" s="44" t="s">
        <v>109</v>
      </c>
      <c r="E54" s="41">
        <v>2</v>
      </c>
      <c r="F54" s="125"/>
      <c r="G54" s="82"/>
      <c r="H54" s="101"/>
      <c r="I54" s="89" t="str">
        <f t="shared" si="0"/>
        <v>Included</v>
      </c>
    </row>
    <row r="55" spans="1:9" x14ac:dyDescent="0.35">
      <c r="A55" s="34">
        <v>36</v>
      </c>
      <c r="B55" s="44" t="s">
        <v>76</v>
      </c>
      <c r="C55" s="45" t="s">
        <v>104</v>
      </c>
      <c r="D55" s="44" t="s">
        <v>111</v>
      </c>
      <c r="E55" s="41">
        <v>2</v>
      </c>
      <c r="F55" s="125"/>
      <c r="G55" s="82"/>
      <c r="H55" s="101"/>
      <c r="I55" s="89" t="str">
        <f t="shared" si="0"/>
        <v>Included</v>
      </c>
    </row>
    <row r="56" spans="1:9" x14ac:dyDescent="0.35">
      <c r="A56" s="34">
        <v>37</v>
      </c>
      <c r="B56" s="44" t="s">
        <v>76</v>
      </c>
      <c r="C56" s="45" t="s">
        <v>105</v>
      </c>
      <c r="D56" s="46" t="s">
        <v>111</v>
      </c>
      <c r="E56" s="41">
        <v>2</v>
      </c>
      <c r="F56" s="125"/>
      <c r="G56" s="82"/>
      <c r="H56" s="101"/>
      <c r="I56" s="89" t="str">
        <f t="shared" si="0"/>
        <v>Included</v>
      </c>
    </row>
    <row r="57" spans="1:9" ht="65" x14ac:dyDescent="0.35">
      <c r="A57" s="34">
        <v>38</v>
      </c>
      <c r="B57" s="44" t="s">
        <v>77</v>
      </c>
      <c r="C57" s="42" t="s">
        <v>93</v>
      </c>
      <c r="D57" s="44" t="s">
        <v>110</v>
      </c>
      <c r="E57" s="41">
        <v>1</v>
      </c>
      <c r="F57" s="125"/>
      <c r="G57" s="82"/>
      <c r="H57" s="101"/>
      <c r="I57" s="89" t="str">
        <f t="shared" si="0"/>
        <v>Included</v>
      </c>
    </row>
    <row r="58" spans="1:9" x14ac:dyDescent="0.35">
      <c r="A58" s="34">
        <v>39</v>
      </c>
      <c r="B58" s="44" t="s">
        <v>77</v>
      </c>
      <c r="C58" s="45" t="s">
        <v>94</v>
      </c>
      <c r="D58" s="44" t="s">
        <v>109</v>
      </c>
      <c r="E58" s="41">
        <v>1</v>
      </c>
      <c r="F58" s="125"/>
      <c r="G58" s="82"/>
      <c r="H58" s="101"/>
      <c r="I58" s="89" t="str">
        <f t="shared" si="0"/>
        <v>Included</v>
      </c>
    </row>
    <row r="59" spans="1:9" x14ac:dyDescent="0.35">
      <c r="A59" s="34">
        <v>40</v>
      </c>
      <c r="B59" s="44" t="s">
        <v>77</v>
      </c>
      <c r="C59" s="45" t="s">
        <v>95</v>
      </c>
      <c r="D59" s="44" t="s">
        <v>109</v>
      </c>
      <c r="E59" s="41">
        <v>1</v>
      </c>
      <c r="F59" s="125"/>
      <c r="G59" s="82"/>
      <c r="H59" s="101"/>
      <c r="I59" s="89" t="str">
        <f t="shared" si="0"/>
        <v>Included</v>
      </c>
    </row>
    <row r="60" spans="1:9" x14ac:dyDescent="0.35">
      <c r="A60" s="34">
        <v>41</v>
      </c>
      <c r="B60" s="44" t="s">
        <v>77</v>
      </c>
      <c r="C60" s="42" t="s">
        <v>96</v>
      </c>
      <c r="D60" s="44" t="s">
        <v>109</v>
      </c>
      <c r="E60" s="41">
        <v>1</v>
      </c>
      <c r="F60" s="125"/>
      <c r="G60" s="82"/>
      <c r="H60" s="101"/>
      <c r="I60" s="89" t="str">
        <f t="shared" si="0"/>
        <v>Included</v>
      </c>
    </row>
    <row r="61" spans="1:9" x14ac:dyDescent="0.35">
      <c r="A61" s="34">
        <v>42</v>
      </c>
      <c r="B61" s="44" t="s">
        <v>77</v>
      </c>
      <c r="C61" s="45" t="s">
        <v>97</v>
      </c>
      <c r="D61" s="44" t="s">
        <v>110</v>
      </c>
      <c r="E61" s="41">
        <v>1</v>
      </c>
      <c r="F61" s="125"/>
      <c r="G61" s="82"/>
      <c r="H61" s="101"/>
      <c r="I61" s="89" t="str">
        <f t="shared" si="0"/>
        <v>Included</v>
      </c>
    </row>
    <row r="62" spans="1:9" ht="26" x14ac:dyDescent="0.35">
      <c r="A62" s="34">
        <v>43</v>
      </c>
      <c r="B62" s="44" t="s">
        <v>77</v>
      </c>
      <c r="C62" s="42" t="s">
        <v>98</v>
      </c>
      <c r="D62" s="44" t="s">
        <v>109</v>
      </c>
      <c r="E62" s="41">
        <v>1</v>
      </c>
      <c r="F62" s="125"/>
      <c r="G62" s="82"/>
      <c r="H62" s="101"/>
      <c r="I62" s="89" t="str">
        <f t="shared" si="0"/>
        <v>Included</v>
      </c>
    </row>
    <row r="63" spans="1:9" ht="26" x14ac:dyDescent="0.35">
      <c r="A63" s="34">
        <v>44</v>
      </c>
      <c r="B63" s="44" t="s">
        <v>77</v>
      </c>
      <c r="C63" s="42" t="s">
        <v>99</v>
      </c>
      <c r="D63" s="44" t="s">
        <v>110</v>
      </c>
      <c r="E63" s="41">
        <v>1</v>
      </c>
      <c r="F63" s="125"/>
      <c r="G63" s="82"/>
      <c r="H63" s="101"/>
      <c r="I63" s="89" t="str">
        <f t="shared" si="0"/>
        <v>Included</v>
      </c>
    </row>
    <row r="64" spans="1:9" x14ac:dyDescent="0.35">
      <c r="A64" s="34">
        <v>45</v>
      </c>
      <c r="B64" s="44" t="s">
        <v>77</v>
      </c>
      <c r="C64" s="45" t="s">
        <v>106</v>
      </c>
      <c r="D64" s="44" t="s">
        <v>110</v>
      </c>
      <c r="E64" s="41">
        <v>1</v>
      </c>
      <c r="F64" s="125"/>
      <c r="G64" s="82"/>
      <c r="H64" s="101"/>
      <c r="I64" s="89" t="str">
        <f t="shared" si="0"/>
        <v>Included</v>
      </c>
    </row>
    <row r="65" spans="1:9" x14ac:dyDescent="0.35">
      <c r="A65" s="34">
        <v>46</v>
      </c>
      <c r="B65" s="44" t="s">
        <v>77</v>
      </c>
      <c r="C65" s="45" t="s">
        <v>107</v>
      </c>
      <c r="D65" s="44" t="s">
        <v>109</v>
      </c>
      <c r="E65" s="41">
        <v>1</v>
      </c>
      <c r="F65" s="125"/>
      <c r="G65" s="82"/>
      <c r="H65" s="101"/>
      <c r="I65" s="89" t="str">
        <f t="shared" si="0"/>
        <v>Included</v>
      </c>
    </row>
    <row r="66" spans="1:9" x14ac:dyDescent="0.35">
      <c r="A66" s="34">
        <v>47</v>
      </c>
      <c r="B66" s="44" t="s">
        <v>77</v>
      </c>
      <c r="C66" s="37" t="s">
        <v>102</v>
      </c>
      <c r="D66" s="44" t="s">
        <v>108</v>
      </c>
      <c r="E66" s="41">
        <v>1</v>
      </c>
      <c r="F66" s="125"/>
      <c r="G66" s="82"/>
      <c r="H66" s="101"/>
      <c r="I66" s="89" t="str">
        <f t="shared" si="0"/>
        <v>Included</v>
      </c>
    </row>
    <row r="67" spans="1:9" ht="26" x14ac:dyDescent="0.35">
      <c r="A67" s="34">
        <v>48</v>
      </c>
      <c r="B67" s="44" t="s">
        <v>77</v>
      </c>
      <c r="C67" s="42" t="s">
        <v>103</v>
      </c>
      <c r="D67" s="44" t="s">
        <v>109</v>
      </c>
      <c r="E67" s="41">
        <v>1</v>
      </c>
      <c r="F67" s="125"/>
      <c r="G67" s="82"/>
      <c r="H67" s="101"/>
      <c r="I67" s="89" t="str">
        <f t="shared" si="0"/>
        <v>Included</v>
      </c>
    </row>
    <row r="68" spans="1:9" ht="15.5" x14ac:dyDescent="0.35">
      <c r="A68" s="201" t="s">
        <v>227</v>
      </c>
      <c r="B68" s="202"/>
      <c r="C68" s="202"/>
      <c r="D68" s="202"/>
      <c r="E68" s="202"/>
      <c r="F68" s="203"/>
      <c r="G68" s="48"/>
      <c r="H68" s="49"/>
      <c r="I68" s="47">
        <f>ROUNDUP(SUMPRODUCT($E$20:$E$67,$F$20:$F$67),0)</f>
        <v>0</v>
      </c>
    </row>
    <row r="69" spans="1:9" ht="15.5" x14ac:dyDescent="0.35">
      <c r="A69" s="97"/>
      <c r="B69" s="98"/>
      <c r="C69" s="204" t="s">
        <v>228</v>
      </c>
      <c r="D69" s="204"/>
      <c r="E69" s="204"/>
      <c r="F69" s="204"/>
      <c r="G69" s="50"/>
      <c r="H69" s="51"/>
      <c r="I69" s="47">
        <f>ROUNDUP(SUMPRODUCT($E$20:$E$67,$G$20:$G$67),0)</f>
        <v>0</v>
      </c>
    </row>
    <row r="70" spans="1:9" ht="15.5" x14ac:dyDescent="0.35">
      <c r="A70" s="99"/>
      <c r="B70" s="100"/>
      <c r="C70" s="204" t="s">
        <v>230</v>
      </c>
      <c r="D70" s="204"/>
      <c r="E70" s="204"/>
      <c r="F70" s="204"/>
      <c r="G70" s="52"/>
      <c r="H70" s="53"/>
      <c r="I70" s="47">
        <f>SUM(I20:I67)-I68-I69</f>
        <v>0</v>
      </c>
    </row>
    <row r="71" spans="1:9" x14ac:dyDescent="0.35">
      <c r="A71" s="54" t="s">
        <v>218</v>
      </c>
      <c r="B71" s="21" t="s">
        <v>115</v>
      </c>
      <c r="C71" s="21"/>
      <c r="D71" s="21"/>
      <c r="E71" s="21"/>
      <c r="F71" s="21"/>
      <c r="G71" s="21"/>
      <c r="H71" s="21"/>
      <c r="I71" s="21"/>
    </row>
    <row r="72" spans="1:9" x14ac:dyDescent="0.35">
      <c r="A72" s="55" t="s">
        <v>116</v>
      </c>
      <c r="B72" s="21" t="s">
        <v>168</v>
      </c>
      <c r="C72" s="21"/>
      <c r="D72" s="21"/>
      <c r="E72" s="21"/>
      <c r="F72" s="21"/>
      <c r="G72" s="21"/>
      <c r="H72" s="21"/>
      <c r="I72" s="21"/>
    </row>
    <row r="73" spans="1:9" x14ac:dyDescent="0.35">
      <c r="A73" s="55"/>
      <c r="B73" s="21"/>
      <c r="C73" s="21"/>
      <c r="D73" s="21"/>
      <c r="E73" s="21"/>
      <c r="F73" s="21"/>
      <c r="G73" s="21"/>
      <c r="H73" s="21"/>
      <c r="I73" s="21"/>
    </row>
    <row r="74" spans="1:9" x14ac:dyDescent="0.35">
      <c r="A74" s="21"/>
      <c r="B74" s="21"/>
      <c r="C74" s="21"/>
      <c r="D74" s="21"/>
      <c r="E74" s="21"/>
      <c r="F74" s="21"/>
      <c r="G74" s="21"/>
      <c r="H74" s="21"/>
      <c r="I74" s="21"/>
    </row>
    <row r="75" spans="1:9" ht="29" x14ac:dyDescent="0.35">
      <c r="A75" s="14" t="s">
        <v>117</v>
      </c>
      <c r="B75" s="113" t="str">
        <f>_xlfn.CONCAT('Name of Bidder'!$C$16," ",'Name of Bidder'!$D$16," ",'Name of Bidder'!$E$16)</f>
        <v xml:space="preserve">  </v>
      </c>
      <c r="C75" s="21"/>
      <c r="D75" s="21"/>
      <c r="E75" s="56" t="s">
        <v>164</v>
      </c>
      <c r="F75" s="193" t="str">
        <f>IF(ISBLANK('Name of Bidder'!$C$13)," ",'Name of Bidder'!$C$13)</f>
        <v xml:space="preserve"> </v>
      </c>
      <c r="G75" s="194"/>
      <c r="H75" s="194"/>
      <c r="I75" s="195"/>
    </row>
    <row r="76" spans="1:9" x14ac:dyDescent="0.35">
      <c r="A76" s="21" t="s">
        <v>118</v>
      </c>
      <c r="B76" s="114" t="str">
        <f>IF(ISBLANK('Name of Bidder'!$C$17)," ",'Name of Bidder'!$C$17)</f>
        <v xml:space="preserve"> </v>
      </c>
      <c r="C76" s="21"/>
      <c r="D76" s="21"/>
      <c r="E76" s="21" t="s">
        <v>119</v>
      </c>
      <c r="F76" s="193" t="str">
        <f>IF(ISBLANK('Name of Bidder'!$C$14)," ",'Name of Bidder'!$C$14)</f>
        <v xml:space="preserve"> </v>
      </c>
      <c r="G76" s="194"/>
      <c r="H76" s="194"/>
      <c r="I76" s="195"/>
    </row>
  </sheetData>
  <sheetProtection formatCells="0" formatColumns="0" formatRows="0" insertColumns="0" insertRows="0" insertHyperlinks="0" deleteColumns="0" deleteRows="0" sort="0" autoFilter="0" pivotTables="0"/>
  <mergeCells count="11">
    <mergeCell ref="A1:I2"/>
    <mergeCell ref="F75:I75"/>
    <mergeCell ref="F76:I76"/>
    <mergeCell ref="A13:I13"/>
    <mergeCell ref="A3:I3"/>
    <mergeCell ref="A4:I4"/>
    <mergeCell ref="B9:B11"/>
    <mergeCell ref="A68:F68"/>
    <mergeCell ref="C69:F69"/>
    <mergeCell ref="C70:F70"/>
    <mergeCell ref="A6:B6"/>
  </mergeCells>
  <dataValidations count="4">
    <dataValidation type="custom" allowBlank="1" showInputMessage="1" showErrorMessage="1" sqref="G20:G56 G58:G67" xr:uid="{270BB3B4-0B92-436E-AA73-C73E093F66C6}">
      <formula1>F20:F67&lt;&gt;""</formula1>
    </dataValidation>
    <dataValidation type="custom" allowBlank="1" showInputMessage="1" showErrorMessage="1" sqref="H20:H41" xr:uid="{6DA6F65C-D1A0-4878-B641-13F18C80CD1A}">
      <formula1>F20:F67&gt;0</formula1>
    </dataValidation>
    <dataValidation type="custom" allowBlank="1" showInputMessage="1" showErrorMessage="1" sqref="H42:H67" xr:uid="{A2AA3DA2-B8CF-4871-9918-307EC84454B5}">
      <formula1>F42:F90&gt;0</formula1>
    </dataValidation>
    <dataValidation type="custom" showInputMessage="1" showErrorMessage="1" sqref="G57" xr:uid="{98B52BBE-BA25-4609-91EB-F521D50B368A}">
      <formula1>F57:F104&gt;0</formula1>
    </dataValidation>
  </dataValidations>
  <pageMargins left="0.7" right="0.7" top="0.75" bottom="0.75" header="0.3" footer="0.3"/>
  <pageSetup paperSize="9" scale="68" fitToHeight="0" orientation="landscape" r:id="rId1"/>
  <rowBreaks count="3" manualBreakCount="3">
    <brk id="35" max="8" man="1"/>
    <brk id="46" max="8" man="1"/>
    <brk id="60"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9702E-2168-4E08-91C5-634712C3DD30}">
  <sheetPr codeName="Sheet6">
    <tabColor theme="4" tint="-0.249977111117893"/>
    <pageSetUpPr fitToPage="1"/>
  </sheetPr>
  <dimension ref="A1:H43"/>
  <sheetViews>
    <sheetView view="pageBreakPreview" topLeftCell="B1" zoomScale="85" zoomScaleNormal="85" zoomScaleSheetLayoutView="85" workbookViewId="0">
      <selection sqref="A1:H2"/>
    </sheetView>
  </sheetViews>
  <sheetFormatPr defaultRowHeight="14.5" x14ac:dyDescent="0.35"/>
  <cols>
    <col min="1" max="1" width="9.81640625" style="9" customWidth="1"/>
    <col min="2" max="2" width="20.453125" style="9" bestFit="1" customWidth="1"/>
    <col min="3" max="3" width="62.54296875" style="9" customWidth="1"/>
    <col min="4" max="4" width="8.7265625" style="9"/>
    <col min="5" max="5" width="15" style="9" bestFit="1" customWidth="1"/>
    <col min="6" max="6" width="22.08984375" style="9" customWidth="1"/>
    <col min="7" max="7" width="31.90625" style="9" customWidth="1"/>
    <col min="8" max="8" width="29.36328125" style="9" customWidth="1"/>
    <col min="9" max="9" width="2.453125" style="9" customWidth="1"/>
    <col min="10" max="16384" width="8.7265625" style="9"/>
  </cols>
  <sheetData>
    <row r="1" spans="1:8" s="29" customFormat="1" ht="14.5" customHeight="1" x14ac:dyDescent="0.35">
      <c r="A1" s="206" t="s">
        <v>120</v>
      </c>
      <c r="B1" s="206"/>
      <c r="C1" s="206"/>
      <c r="D1" s="206"/>
      <c r="E1" s="206"/>
      <c r="F1" s="206"/>
      <c r="G1" s="206"/>
      <c r="H1" s="206"/>
    </row>
    <row r="2" spans="1:8" ht="14.5" customHeight="1" x14ac:dyDescent="0.35">
      <c r="A2" s="206"/>
      <c r="B2" s="206"/>
      <c r="C2" s="206"/>
      <c r="D2" s="206"/>
      <c r="E2" s="206"/>
      <c r="F2" s="206"/>
      <c r="G2" s="206"/>
      <c r="H2" s="206"/>
    </row>
    <row r="3" spans="1:8" ht="59.5" customHeight="1" x14ac:dyDescent="0.35">
      <c r="A3" s="210" t="s">
        <v>235</v>
      </c>
      <c r="B3" s="211"/>
      <c r="C3" s="211"/>
      <c r="D3" s="211"/>
      <c r="E3" s="211"/>
      <c r="F3" s="211"/>
      <c r="G3" s="211"/>
      <c r="H3" s="211"/>
    </row>
    <row r="4" spans="1:8" ht="18" x14ac:dyDescent="0.4">
      <c r="A4" s="199" t="s">
        <v>121</v>
      </c>
      <c r="B4" s="199"/>
      <c r="C4" s="199"/>
      <c r="D4" s="199"/>
      <c r="E4" s="199"/>
      <c r="F4" s="199"/>
      <c r="G4" s="199"/>
      <c r="H4" s="199"/>
    </row>
    <row r="5" spans="1:8" x14ac:dyDescent="0.35">
      <c r="A5" s="21"/>
      <c r="B5" s="21"/>
      <c r="C5" s="21"/>
      <c r="D5" s="21"/>
      <c r="E5" s="21"/>
      <c r="F5" s="21"/>
      <c r="G5" s="21"/>
      <c r="H5" s="21"/>
    </row>
    <row r="6" spans="1:8" x14ac:dyDescent="0.35">
      <c r="A6" s="21" t="s">
        <v>165</v>
      </c>
      <c r="B6" s="21"/>
      <c r="C6" s="57"/>
      <c r="D6" s="57"/>
      <c r="E6" s="57"/>
      <c r="F6" s="21"/>
      <c r="G6" s="21" t="s">
        <v>58</v>
      </c>
      <c r="H6" s="21"/>
    </row>
    <row r="7" spans="1:8" x14ac:dyDescent="0.35">
      <c r="A7" s="21"/>
      <c r="B7" s="21"/>
      <c r="C7" s="21"/>
      <c r="D7" s="21"/>
      <c r="E7" s="21"/>
      <c r="F7" s="21"/>
      <c r="G7" s="21" t="s">
        <v>59</v>
      </c>
      <c r="H7" s="21"/>
    </row>
    <row r="8" spans="1:8" x14ac:dyDescent="0.35">
      <c r="A8" s="30" t="s">
        <v>63</v>
      </c>
      <c r="B8" s="21" t="str">
        <f>IF(ISBLANK('Name of Bidder'!C7)," ",'Name of Bidder'!C7)</f>
        <v xml:space="preserve"> </v>
      </c>
      <c r="C8" s="21"/>
      <c r="D8" s="21"/>
      <c r="E8" s="21"/>
      <c r="F8" s="21"/>
      <c r="G8" s="31" t="s">
        <v>60</v>
      </c>
      <c r="H8" s="21"/>
    </row>
    <row r="9" spans="1:8" x14ac:dyDescent="0.35">
      <c r="A9" s="21" t="s">
        <v>62</v>
      </c>
      <c r="B9" s="91" t="str">
        <f>IF(ISBLANK('Name of Bidder'!C8)," ",'Name of Bidder'!C8)</f>
        <v xml:space="preserve"> </v>
      </c>
      <c r="C9" s="91"/>
      <c r="D9" s="91"/>
      <c r="E9" s="91"/>
      <c r="F9" s="21"/>
      <c r="G9" s="31" t="s">
        <v>70</v>
      </c>
      <c r="H9" s="21"/>
    </row>
    <row r="10" spans="1:8" x14ac:dyDescent="0.35">
      <c r="A10" s="21"/>
      <c r="B10" s="91"/>
      <c r="C10" s="91"/>
      <c r="D10" s="91"/>
      <c r="E10" s="91"/>
      <c r="F10" s="21"/>
      <c r="G10" s="21" t="s">
        <v>71</v>
      </c>
      <c r="H10" s="21"/>
    </row>
    <row r="11" spans="1:8" x14ac:dyDescent="0.35">
      <c r="A11" s="21"/>
      <c r="B11" s="91"/>
      <c r="C11" s="91"/>
      <c r="D11" s="91"/>
      <c r="E11" s="91"/>
      <c r="F11" s="21"/>
      <c r="G11" s="31" t="s">
        <v>61</v>
      </c>
      <c r="H11" s="21"/>
    </row>
    <row r="12" spans="1:8" x14ac:dyDescent="0.35">
      <c r="A12" s="21"/>
      <c r="B12" s="21"/>
      <c r="C12" s="21"/>
      <c r="D12" s="21"/>
      <c r="E12" s="21"/>
      <c r="F12" s="21"/>
      <c r="G12" s="21"/>
      <c r="H12" s="21"/>
    </row>
    <row r="13" spans="1:8" x14ac:dyDescent="0.35">
      <c r="A13" s="21"/>
      <c r="B13" s="21"/>
      <c r="C13" s="21"/>
      <c r="D13" s="21"/>
      <c r="E13" s="21"/>
      <c r="F13" s="21"/>
      <c r="G13" s="21"/>
      <c r="H13" s="21"/>
    </row>
    <row r="14" spans="1:8" ht="18" x14ac:dyDescent="0.4">
      <c r="A14" s="199" t="s">
        <v>132</v>
      </c>
      <c r="B14" s="199"/>
      <c r="C14" s="199"/>
      <c r="D14" s="199"/>
      <c r="E14" s="199"/>
      <c r="F14" s="199"/>
      <c r="G14" s="199"/>
      <c r="H14" s="199"/>
    </row>
    <row r="15" spans="1:8" x14ac:dyDescent="0.35">
      <c r="A15" s="21"/>
      <c r="B15" s="21"/>
      <c r="C15" s="21"/>
      <c r="D15" s="21"/>
      <c r="E15" s="21"/>
      <c r="F15" s="21"/>
      <c r="G15" s="21"/>
      <c r="H15" s="21" t="s">
        <v>122</v>
      </c>
    </row>
    <row r="16" spans="1:8" ht="47.5" customHeight="1" x14ac:dyDescent="0.35">
      <c r="A16" s="67" t="s">
        <v>64</v>
      </c>
      <c r="B16" s="67" t="s">
        <v>65</v>
      </c>
      <c r="C16" s="67" t="s">
        <v>123</v>
      </c>
      <c r="D16" s="67" t="s">
        <v>67</v>
      </c>
      <c r="E16" s="67" t="s">
        <v>68</v>
      </c>
      <c r="F16" s="67" t="s">
        <v>133</v>
      </c>
      <c r="G16" s="67" t="s">
        <v>207</v>
      </c>
      <c r="H16" s="67" t="s">
        <v>212</v>
      </c>
    </row>
    <row r="17" spans="1:8" x14ac:dyDescent="0.35">
      <c r="A17" s="33">
        <v>1</v>
      </c>
      <c r="B17" s="33">
        <v>2</v>
      </c>
      <c r="C17" s="33">
        <v>3</v>
      </c>
      <c r="D17" s="33">
        <v>4</v>
      </c>
      <c r="E17" s="33">
        <v>5</v>
      </c>
      <c r="F17" s="33">
        <v>6</v>
      </c>
      <c r="G17" s="33">
        <v>7</v>
      </c>
      <c r="H17" s="33" t="s">
        <v>206</v>
      </c>
    </row>
    <row r="18" spans="1:8" x14ac:dyDescent="0.35">
      <c r="A18" s="111" t="s">
        <v>221</v>
      </c>
      <c r="B18" s="110"/>
      <c r="C18" s="110"/>
      <c r="D18" s="110"/>
      <c r="E18" s="110"/>
      <c r="F18" s="110"/>
      <c r="G18" s="110"/>
      <c r="H18" s="110"/>
    </row>
    <row r="19" spans="1:8" x14ac:dyDescent="0.35">
      <c r="A19" s="212" t="s">
        <v>72</v>
      </c>
      <c r="B19" s="213"/>
      <c r="C19" s="213"/>
      <c r="D19" s="213"/>
      <c r="E19" s="213"/>
      <c r="F19" s="213"/>
      <c r="G19" s="213"/>
      <c r="H19" s="213"/>
    </row>
    <row r="20" spans="1:8" ht="14.5" customHeight="1" x14ac:dyDescent="0.35">
      <c r="A20" s="214" t="s">
        <v>73</v>
      </c>
      <c r="B20" s="215"/>
      <c r="C20" s="215"/>
      <c r="D20" s="215"/>
      <c r="E20" s="215"/>
      <c r="F20" s="215"/>
      <c r="G20" s="215"/>
      <c r="H20" s="215"/>
    </row>
    <row r="21" spans="1:8" ht="52" x14ac:dyDescent="0.35">
      <c r="A21" s="94">
        <v>1</v>
      </c>
      <c r="B21" s="129" t="s">
        <v>124</v>
      </c>
      <c r="C21" s="95" t="s">
        <v>236</v>
      </c>
      <c r="D21" s="94" t="s">
        <v>108</v>
      </c>
      <c r="E21" s="94">
        <v>150.642</v>
      </c>
      <c r="F21" s="96"/>
      <c r="G21" s="102"/>
      <c r="H21" s="87" t="str">
        <f>IF(ISBLANK(F21),"Included",ROUNDUP(((F21+G21)*E21),0))</f>
        <v>Included</v>
      </c>
    </row>
    <row r="22" spans="1:8" ht="26" x14ac:dyDescent="0.35">
      <c r="A22" s="60">
        <v>2</v>
      </c>
      <c r="B22" s="130" t="s">
        <v>124</v>
      </c>
      <c r="C22" s="61" t="s">
        <v>126</v>
      </c>
      <c r="D22" s="62" t="s">
        <v>109</v>
      </c>
      <c r="E22" s="60">
        <v>42</v>
      </c>
      <c r="F22" s="81"/>
      <c r="G22" s="101"/>
      <c r="H22" s="40" t="str">
        <f t="shared" ref="H22:H37" si="0">IF(ISBLANK(F22),"Included",ROUNDUP(((F22+G22)*E22),0))</f>
        <v>Included</v>
      </c>
    </row>
    <row r="23" spans="1:8" ht="26" x14ac:dyDescent="0.35">
      <c r="A23" s="60">
        <v>3</v>
      </c>
      <c r="B23" s="130" t="s">
        <v>124</v>
      </c>
      <c r="C23" s="61" t="s">
        <v>223</v>
      </c>
      <c r="D23" s="62" t="s">
        <v>109</v>
      </c>
      <c r="E23" s="60">
        <v>2</v>
      </c>
      <c r="F23" s="81"/>
      <c r="G23" s="101"/>
      <c r="H23" s="40" t="str">
        <f t="shared" si="0"/>
        <v>Included</v>
      </c>
    </row>
    <row r="24" spans="1:8" ht="39" x14ac:dyDescent="0.35">
      <c r="A24" s="94">
        <v>4</v>
      </c>
      <c r="B24" s="130" t="s">
        <v>124</v>
      </c>
      <c r="C24" s="61" t="s">
        <v>127</v>
      </c>
      <c r="D24" s="62" t="s">
        <v>108</v>
      </c>
      <c r="E24" s="60">
        <v>3</v>
      </c>
      <c r="F24" s="81"/>
      <c r="G24" s="101"/>
      <c r="H24" s="40" t="str">
        <f t="shared" si="0"/>
        <v>Included</v>
      </c>
    </row>
    <row r="25" spans="1:8" ht="78" x14ac:dyDescent="0.35">
      <c r="A25" s="60">
        <v>5</v>
      </c>
      <c r="B25" s="130" t="s">
        <v>125</v>
      </c>
      <c r="C25" s="42" t="s">
        <v>93</v>
      </c>
      <c r="D25" s="62" t="s">
        <v>109</v>
      </c>
      <c r="E25" s="60">
        <v>2</v>
      </c>
      <c r="F25" s="81"/>
      <c r="G25" s="101"/>
      <c r="H25" s="40" t="str">
        <f t="shared" si="0"/>
        <v>Included</v>
      </c>
    </row>
    <row r="26" spans="1:8" x14ac:dyDescent="0.35">
      <c r="A26" s="60">
        <v>6</v>
      </c>
      <c r="B26" s="130" t="s">
        <v>125</v>
      </c>
      <c r="C26" s="42" t="s">
        <v>128</v>
      </c>
      <c r="D26" s="62" t="s">
        <v>109</v>
      </c>
      <c r="E26" s="60">
        <v>4</v>
      </c>
      <c r="F26" s="81"/>
      <c r="G26" s="101"/>
      <c r="H26" s="40" t="str">
        <f t="shared" si="0"/>
        <v>Included</v>
      </c>
    </row>
    <row r="27" spans="1:8" x14ac:dyDescent="0.35">
      <c r="A27" s="94">
        <v>7</v>
      </c>
      <c r="B27" s="130" t="s">
        <v>125</v>
      </c>
      <c r="C27" s="42" t="s">
        <v>129</v>
      </c>
      <c r="D27" s="62" t="s">
        <v>109</v>
      </c>
      <c r="E27" s="60">
        <v>4</v>
      </c>
      <c r="F27" s="81"/>
      <c r="G27" s="101"/>
      <c r="H27" s="40" t="str">
        <f t="shared" si="0"/>
        <v>Included</v>
      </c>
    </row>
    <row r="28" spans="1:8" x14ac:dyDescent="0.35">
      <c r="A28" s="60">
        <v>8</v>
      </c>
      <c r="B28" s="130" t="s">
        <v>125</v>
      </c>
      <c r="C28" s="42" t="s">
        <v>96</v>
      </c>
      <c r="D28" s="62" t="s">
        <v>109</v>
      </c>
      <c r="E28" s="60">
        <v>4</v>
      </c>
      <c r="F28" s="81"/>
      <c r="G28" s="101"/>
      <c r="H28" s="40" t="str">
        <f t="shared" si="0"/>
        <v>Included</v>
      </c>
    </row>
    <row r="29" spans="1:8" x14ac:dyDescent="0.35">
      <c r="A29" s="60">
        <v>9</v>
      </c>
      <c r="B29" s="130" t="s">
        <v>125</v>
      </c>
      <c r="C29" s="42" t="s">
        <v>130</v>
      </c>
      <c r="D29" s="62" t="s">
        <v>110</v>
      </c>
      <c r="E29" s="60">
        <v>4</v>
      </c>
      <c r="F29" s="81"/>
      <c r="G29" s="101"/>
      <c r="H29" s="40" t="str">
        <f t="shared" si="0"/>
        <v>Included</v>
      </c>
    </row>
    <row r="30" spans="1:8" ht="26" x14ac:dyDescent="0.35">
      <c r="A30" s="94">
        <v>10</v>
      </c>
      <c r="B30" s="130" t="s">
        <v>125</v>
      </c>
      <c r="C30" s="42" t="s">
        <v>224</v>
      </c>
      <c r="D30" s="62" t="s">
        <v>109</v>
      </c>
      <c r="E30" s="60">
        <v>4</v>
      </c>
      <c r="F30" s="81"/>
      <c r="G30" s="101"/>
      <c r="H30" s="40" t="str">
        <f t="shared" si="0"/>
        <v>Included</v>
      </c>
    </row>
    <row r="31" spans="1:8" ht="26" x14ac:dyDescent="0.35">
      <c r="A31" s="60">
        <v>11</v>
      </c>
      <c r="B31" s="130" t="s">
        <v>125</v>
      </c>
      <c r="C31" s="42" t="s">
        <v>131</v>
      </c>
      <c r="D31" s="62" t="s">
        <v>110</v>
      </c>
      <c r="E31" s="60">
        <v>2</v>
      </c>
      <c r="F31" s="81"/>
      <c r="G31" s="101"/>
      <c r="H31" s="40" t="str">
        <f t="shared" si="0"/>
        <v>Included</v>
      </c>
    </row>
    <row r="32" spans="1:8" x14ac:dyDescent="0.35">
      <c r="A32" s="60">
        <v>12</v>
      </c>
      <c r="B32" s="130" t="s">
        <v>125</v>
      </c>
      <c r="C32" s="42" t="s">
        <v>100</v>
      </c>
      <c r="D32" s="62" t="s">
        <v>109</v>
      </c>
      <c r="E32" s="60">
        <v>2</v>
      </c>
      <c r="F32" s="81"/>
      <c r="G32" s="101"/>
      <c r="H32" s="40" t="str">
        <f t="shared" si="0"/>
        <v>Included</v>
      </c>
    </row>
    <row r="33" spans="1:8" x14ac:dyDescent="0.35">
      <c r="A33" s="94">
        <v>13</v>
      </c>
      <c r="B33" s="130" t="s">
        <v>125</v>
      </c>
      <c r="C33" s="42" t="s">
        <v>107</v>
      </c>
      <c r="D33" s="62" t="s">
        <v>109</v>
      </c>
      <c r="E33" s="60">
        <v>2</v>
      </c>
      <c r="F33" s="81"/>
      <c r="G33" s="101"/>
      <c r="H33" s="40" t="str">
        <f t="shared" si="0"/>
        <v>Included</v>
      </c>
    </row>
    <row r="34" spans="1:8" ht="26" x14ac:dyDescent="0.35">
      <c r="A34" s="60">
        <v>14</v>
      </c>
      <c r="B34" s="130" t="s">
        <v>125</v>
      </c>
      <c r="C34" s="42" t="s">
        <v>102</v>
      </c>
      <c r="D34" s="62" t="s">
        <v>108</v>
      </c>
      <c r="E34" s="60">
        <v>2</v>
      </c>
      <c r="F34" s="81"/>
      <c r="G34" s="101"/>
      <c r="H34" s="40" t="str">
        <f t="shared" si="0"/>
        <v>Included</v>
      </c>
    </row>
    <row r="35" spans="1:8" ht="39" x14ac:dyDescent="0.35">
      <c r="A35" s="60">
        <v>15</v>
      </c>
      <c r="B35" s="130" t="s">
        <v>125</v>
      </c>
      <c r="C35" s="42" t="s">
        <v>103</v>
      </c>
      <c r="D35" s="62" t="s">
        <v>109</v>
      </c>
      <c r="E35" s="60">
        <v>2</v>
      </c>
      <c r="F35" s="81"/>
      <c r="G35" s="101"/>
      <c r="H35" s="40" t="str">
        <f t="shared" si="0"/>
        <v>Included</v>
      </c>
    </row>
    <row r="36" spans="1:8" x14ac:dyDescent="0.35">
      <c r="A36" s="94">
        <v>16</v>
      </c>
      <c r="B36" s="130" t="s">
        <v>125</v>
      </c>
      <c r="C36" s="42" t="s">
        <v>104</v>
      </c>
      <c r="D36" s="62" t="s">
        <v>110</v>
      </c>
      <c r="E36" s="60">
        <v>2</v>
      </c>
      <c r="F36" s="81"/>
      <c r="G36" s="101"/>
      <c r="H36" s="40" t="str">
        <f t="shared" si="0"/>
        <v>Included</v>
      </c>
    </row>
    <row r="37" spans="1:8" x14ac:dyDescent="0.35">
      <c r="A37" s="60">
        <v>17</v>
      </c>
      <c r="B37" s="130" t="s">
        <v>125</v>
      </c>
      <c r="C37" s="42" t="s">
        <v>105</v>
      </c>
      <c r="D37" s="62" t="s">
        <v>110</v>
      </c>
      <c r="E37" s="60">
        <v>2</v>
      </c>
      <c r="F37" s="81"/>
      <c r="G37" s="101"/>
      <c r="H37" s="40" t="str">
        <f t="shared" si="0"/>
        <v>Included</v>
      </c>
    </row>
    <row r="38" spans="1:8" x14ac:dyDescent="0.35">
      <c r="A38" s="21"/>
      <c r="B38" s="21"/>
      <c r="C38" s="21"/>
      <c r="D38" s="21"/>
      <c r="E38" s="21"/>
      <c r="F38" s="21"/>
      <c r="G38" s="21"/>
      <c r="H38" s="21"/>
    </row>
    <row r="39" spans="1:8" x14ac:dyDescent="0.35">
      <c r="A39" s="207" t="s">
        <v>229</v>
      </c>
      <c r="B39" s="208"/>
      <c r="C39" s="208"/>
      <c r="D39" s="208"/>
      <c r="E39" s="208"/>
      <c r="F39" s="209"/>
      <c r="G39" s="64"/>
      <c r="H39" s="63">
        <f>ROUNDUP(SUMPRODUCT($E$21:$E$37,$F$21:$F$37),0)</f>
        <v>0</v>
      </c>
    </row>
    <row r="40" spans="1:8" x14ac:dyDescent="0.35">
      <c r="A40" s="207" t="s">
        <v>134</v>
      </c>
      <c r="B40" s="208"/>
      <c r="C40" s="208"/>
      <c r="D40" s="208"/>
      <c r="E40" s="208"/>
      <c r="F40" s="209"/>
      <c r="G40" s="63">
        <f>SUM(H21:H37)-H39</f>
        <v>0</v>
      </c>
      <c r="H40" s="64"/>
    </row>
    <row r="41" spans="1:8" s="66" customFormat="1" ht="18" customHeight="1" x14ac:dyDescent="0.35">
      <c r="A41" s="65"/>
      <c r="B41" s="90"/>
      <c r="C41" s="90"/>
      <c r="D41" s="90"/>
      <c r="E41" s="90"/>
      <c r="F41" s="90"/>
      <c r="G41" s="90"/>
      <c r="H41" s="90"/>
    </row>
    <row r="42" spans="1:8" ht="29" x14ac:dyDescent="0.35">
      <c r="A42" s="21" t="s">
        <v>117</v>
      </c>
      <c r="B42" s="115" t="str">
        <f>_xlfn.CONCAT('Name of Bidder'!$C$16," ",'Name of Bidder'!$D$16," ",'Name of Bidder'!$E$16)</f>
        <v xml:space="preserve">  </v>
      </c>
      <c r="C42" s="21"/>
      <c r="D42" s="21"/>
      <c r="E42" s="56" t="s">
        <v>164</v>
      </c>
      <c r="F42" s="193" t="str">
        <f>IF(ISBLANK('Name of Bidder'!$C$13)," ",'Name of Bidder'!$C$13)</f>
        <v xml:space="preserve"> </v>
      </c>
      <c r="G42" s="194"/>
      <c r="H42" s="195"/>
    </row>
    <row r="43" spans="1:8" x14ac:dyDescent="0.35">
      <c r="A43" s="21" t="s">
        <v>118</v>
      </c>
      <c r="B43" s="114" t="str">
        <f>IF(ISBLANK('Name of Bidder'!$C$17)," ",'Name of Bidder'!$C$17)</f>
        <v xml:space="preserve"> </v>
      </c>
      <c r="C43" s="21"/>
      <c r="D43" s="21"/>
      <c r="E43" s="21" t="s">
        <v>119</v>
      </c>
      <c r="F43" s="193" t="str">
        <f>IF(ISBLANK('Name of Bidder'!$C$14)," ",'Name of Bidder'!$C$14)</f>
        <v xml:space="preserve"> </v>
      </c>
      <c r="G43" s="194"/>
      <c r="H43" s="195"/>
    </row>
  </sheetData>
  <sheetProtection algorithmName="SHA-1" hashValue="BagHOnQX5mMeUgkZKk1J4wQFc5g=" saltValue="XkticFmwsGSdJCi0Jp+CBQ==" spinCount="100000" sheet="1" objects="1" scenarios="1"/>
  <mergeCells count="10">
    <mergeCell ref="A1:H2"/>
    <mergeCell ref="A40:F40"/>
    <mergeCell ref="F42:H42"/>
    <mergeCell ref="F43:H43"/>
    <mergeCell ref="A14:H14"/>
    <mergeCell ref="A39:F39"/>
    <mergeCell ref="A3:H3"/>
    <mergeCell ref="A4:H4"/>
    <mergeCell ref="A19:H19"/>
    <mergeCell ref="A20:H20"/>
  </mergeCells>
  <dataValidations count="2">
    <dataValidation type="custom" allowBlank="1" showInputMessage="1" showErrorMessage="1" sqref="G21:G23" xr:uid="{58641453-1439-4270-9244-7031B98AE28C}">
      <formula1>F21:F37&gt;0</formula1>
    </dataValidation>
    <dataValidation type="custom" allowBlank="1" showInputMessage="1" showErrorMessage="1" sqref="G24:G37" xr:uid="{715B3126-E6CC-45FF-A0A9-AB1BD9955D57}">
      <formula1>F24:F41&gt;0</formula1>
    </dataValidation>
  </dataValidations>
  <pageMargins left="0.7" right="0.7" top="0.75" bottom="0.75" header="0.3" footer="0.3"/>
  <pageSetup paperSize="9" scale="65" fitToHeight="0" orientation="landscape" r:id="rId1"/>
  <ignoredErrors>
    <ignoredError sqref="G43:H43 G42:H42"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CBAAF-AD2F-4DDB-B992-727780201404}">
  <sheetPr codeName="Sheet7">
    <tabColor theme="4" tint="-0.249977111117893"/>
    <pageSetUpPr fitToPage="1"/>
  </sheetPr>
  <dimension ref="A1:H27"/>
  <sheetViews>
    <sheetView view="pageBreakPreview" zoomScaleNormal="70" zoomScaleSheetLayoutView="100" workbookViewId="0">
      <selection sqref="A1:H2"/>
    </sheetView>
  </sheetViews>
  <sheetFormatPr defaultRowHeight="14.5" x14ac:dyDescent="0.35"/>
  <cols>
    <col min="1" max="1" width="8.7265625" style="9"/>
    <col min="2" max="2" width="38.26953125" style="9" bestFit="1" customWidth="1"/>
    <col min="3" max="3" width="21.7265625" style="9" customWidth="1"/>
    <col min="4" max="4" width="8.7265625" style="9" customWidth="1"/>
    <col min="5" max="5" width="12.90625" style="9" customWidth="1"/>
    <col min="6" max="6" width="17.81640625" style="9" customWidth="1"/>
    <col min="7" max="7" width="23.54296875" style="9" customWidth="1"/>
    <col min="8" max="8" width="20.7265625" style="9" customWidth="1"/>
    <col min="9" max="9" width="1.54296875" style="9" customWidth="1"/>
    <col min="10" max="16384" width="8.7265625" style="9"/>
  </cols>
  <sheetData>
    <row r="1" spans="1:8" ht="14.5" customHeight="1" x14ac:dyDescent="0.35">
      <c r="A1" s="206" t="s">
        <v>169</v>
      </c>
      <c r="B1" s="206"/>
      <c r="C1" s="206"/>
      <c r="D1" s="206"/>
      <c r="E1" s="206"/>
      <c r="F1" s="206"/>
      <c r="G1" s="206"/>
      <c r="H1" s="206"/>
    </row>
    <row r="2" spans="1:8" ht="14.5" customHeight="1" x14ac:dyDescent="0.35">
      <c r="A2" s="206"/>
      <c r="B2" s="206"/>
      <c r="C2" s="206"/>
      <c r="D2" s="206"/>
      <c r="E2" s="206"/>
      <c r="F2" s="206"/>
      <c r="G2" s="206"/>
      <c r="H2" s="206"/>
    </row>
    <row r="3" spans="1:8" ht="52.5" customHeight="1" x14ac:dyDescent="0.35">
      <c r="A3" s="197" t="s">
        <v>235</v>
      </c>
      <c r="B3" s="198"/>
      <c r="C3" s="198"/>
      <c r="D3" s="198"/>
      <c r="E3" s="198"/>
      <c r="F3" s="198"/>
      <c r="G3" s="198"/>
      <c r="H3" s="198"/>
    </row>
    <row r="4" spans="1:8" ht="18" x14ac:dyDescent="0.4">
      <c r="A4" s="199" t="s">
        <v>121</v>
      </c>
      <c r="B4" s="199"/>
      <c r="C4" s="199"/>
      <c r="D4" s="199"/>
      <c r="E4" s="199"/>
      <c r="F4" s="199"/>
      <c r="G4" s="199"/>
      <c r="H4" s="199"/>
    </row>
    <row r="5" spans="1:8" x14ac:dyDescent="0.35">
      <c r="A5" s="21"/>
      <c r="B5" s="21"/>
      <c r="C5" s="21"/>
      <c r="D5" s="21"/>
      <c r="E5" s="21"/>
      <c r="F5" s="21"/>
      <c r="G5" s="21"/>
      <c r="H5" s="21"/>
    </row>
    <row r="6" spans="1:8" x14ac:dyDescent="0.35">
      <c r="A6" s="21" t="s">
        <v>165</v>
      </c>
      <c r="B6" s="21"/>
      <c r="C6" s="57"/>
      <c r="D6" s="57"/>
      <c r="E6" s="57"/>
      <c r="F6" s="21"/>
      <c r="G6" s="21" t="s">
        <v>58</v>
      </c>
      <c r="H6" s="21"/>
    </row>
    <row r="7" spans="1:8" x14ac:dyDescent="0.35">
      <c r="A7" s="21"/>
      <c r="B7" s="21"/>
      <c r="C7" s="21"/>
      <c r="D7" s="21"/>
      <c r="E7" s="21"/>
      <c r="F7" s="21"/>
      <c r="G7" s="21" t="s">
        <v>59</v>
      </c>
      <c r="H7" s="21"/>
    </row>
    <row r="8" spans="1:8" x14ac:dyDescent="0.35">
      <c r="A8" s="30" t="s">
        <v>63</v>
      </c>
      <c r="B8" s="21" t="str">
        <f>IF(ISBLANK('Name of Bidder'!C7)," ",'Name of Bidder'!C7)</f>
        <v xml:space="preserve"> </v>
      </c>
      <c r="C8" s="21"/>
      <c r="D8" s="21"/>
      <c r="E8" s="21"/>
      <c r="F8" s="21"/>
      <c r="G8" s="31" t="s">
        <v>60</v>
      </c>
      <c r="H8" s="21"/>
    </row>
    <row r="9" spans="1:8" x14ac:dyDescent="0.35">
      <c r="A9" s="21" t="s">
        <v>62</v>
      </c>
      <c r="B9" s="91" t="str">
        <f>IF(ISBLANK('Name of Bidder'!C8)," ",'Name of Bidder'!C8)</f>
        <v xml:space="preserve"> </v>
      </c>
      <c r="C9" s="91"/>
      <c r="D9" s="91"/>
      <c r="E9" s="91"/>
      <c r="F9" s="21"/>
      <c r="G9" s="31" t="s">
        <v>70</v>
      </c>
      <c r="H9" s="21"/>
    </row>
    <row r="10" spans="1:8" x14ac:dyDescent="0.35">
      <c r="A10" s="21"/>
      <c r="B10" s="91"/>
      <c r="C10" s="91"/>
      <c r="D10" s="91"/>
      <c r="E10" s="91"/>
      <c r="F10" s="21"/>
      <c r="G10" s="21" t="s">
        <v>71</v>
      </c>
      <c r="H10" s="21"/>
    </row>
    <row r="11" spans="1:8" x14ac:dyDescent="0.35">
      <c r="A11" s="21"/>
      <c r="B11" s="91"/>
      <c r="C11" s="91"/>
      <c r="D11" s="91"/>
      <c r="E11" s="91"/>
      <c r="F11" s="21"/>
      <c r="G11" s="31" t="s">
        <v>61</v>
      </c>
      <c r="H11" s="21"/>
    </row>
    <row r="12" spans="1:8" x14ac:dyDescent="0.35">
      <c r="A12" s="21"/>
      <c r="B12" s="21"/>
      <c r="C12" s="21"/>
      <c r="D12" s="21"/>
      <c r="E12" s="21"/>
      <c r="F12" s="21"/>
      <c r="G12" s="21"/>
      <c r="H12" s="21"/>
    </row>
    <row r="13" spans="1:8" x14ac:dyDescent="0.35">
      <c r="A13" s="21"/>
      <c r="B13" s="21"/>
      <c r="C13" s="21"/>
      <c r="D13" s="21"/>
      <c r="E13" s="21"/>
      <c r="F13" s="21"/>
      <c r="G13" s="21"/>
      <c r="H13" s="21"/>
    </row>
    <row r="14" spans="1:8" ht="18" x14ac:dyDescent="0.4">
      <c r="A14" s="199" t="s">
        <v>170</v>
      </c>
      <c r="B14" s="199"/>
      <c r="C14" s="199"/>
      <c r="D14" s="199"/>
      <c r="E14" s="199"/>
      <c r="F14" s="199"/>
      <c r="G14" s="199"/>
      <c r="H14" s="199"/>
    </row>
    <row r="15" spans="1:8" x14ac:dyDescent="0.35">
      <c r="A15" s="21"/>
      <c r="B15" s="21"/>
      <c r="C15" s="21"/>
      <c r="D15" s="21"/>
      <c r="E15" s="21"/>
      <c r="F15" s="21"/>
      <c r="G15" s="30"/>
      <c r="H15" s="55" t="s">
        <v>122</v>
      </c>
    </row>
    <row r="16" spans="1:8" s="68" customFormat="1" ht="73.5" customHeight="1" x14ac:dyDescent="0.35">
      <c r="A16" s="67" t="s">
        <v>171</v>
      </c>
      <c r="B16" s="67" t="s">
        <v>172</v>
      </c>
      <c r="C16" s="67" t="s">
        <v>123</v>
      </c>
      <c r="D16" s="67" t="s">
        <v>67</v>
      </c>
      <c r="E16" s="67" t="s">
        <v>173</v>
      </c>
      <c r="F16" s="67" t="s">
        <v>174</v>
      </c>
      <c r="G16" s="67" t="s">
        <v>208</v>
      </c>
      <c r="H16" s="67" t="s">
        <v>211</v>
      </c>
    </row>
    <row r="17" spans="1:8" s="69" customFormat="1" x14ac:dyDescent="0.35">
      <c r="A17" s="33">
        <v>1</v>
      </c>
      <c r="B17" s="33">
        <v>2</v>
      </c>
      <c r="C17" s="33">
        <v>3</v>
      </c>
      <c r="D17" s="33">
        <v>4</v>
      </c>
      <c r="E17" s="33">
        <v>5</v>
      </c>
      <c r="F17" s="33">
        <v>6</v>
      </c>
      <c r="G17" s="33">
        <v>7</v>
      </c>
      <c r="H17" s="33" t="s">
        <v>206</v>
      </c>
    </row>
    <row r="18" spans="1:8" s="69" customFormat="1" x14ac:dyDescent="0.35">
      <c r="A18" s="103" t="s">
        <v>221</v>
      </c>
      <c r="B18" s="93"/>
      <c r="C18" s="93"/>
      <c r="D18" s="93"/>
      <c r="E18" s="93"/>
      <c r="F18" s="93"/>
      <c r="G18" s="93"/>
      <c r="H18" s="93"/>
    </row>
    <row r="19" spans="1:8" x14ac:dyDescent="0.35">
      <c r="A19" s="58" t="s">
        <v>72</v>
      </c>
      <c r="B19" s="59"/>
      <c r="C19" s="59"/>
      <c r="D19" s="59"/>
      <c r="E19" s="59"/>
      <c r="F19" s="59"/>
      <c r="G19" s="59"/>
      <c r="H19" s="59"/>
    </row>
    <row r="20" spans="1:8" ht="43.5" x14ac:dyDescent="0.35">
      <c r="A20" s="88">
        <v>1</v>
      </c>
      <c r="B20" s="88" t="s">
        <v>175</v>
      </c>
      <c r="C20" s="70" t="s">
        <v>176</v>
      </c>
      <c r="D20" s="127" t="s">
        <v>233</v>
      </c>
      <c r="E20" s="40">
        <v>3</v>
      </c>
      <c r="F20" s="83"/>
      <c r="G20" s="82"/>
      <c r="H20" s="40" t="str">
        <f>IF(F20&lt;=0,"Included",ROUNDUP(((F20+G20)*E20),0))</f>
        <v>Included</v>
      </c>
    </row>
    <row r="21" spans="1:8" x14ac:dyDescent="0.35">
      <c r="A21" s="35"/>
      <c r="B21" s="35"/>
      <c r="C21" s="35"/>
      <c r="D21" s="35"/>
      <c r="E21" s="35"/>
      <c r="F21" s="35"/>
      <c r="G21" s="35"/>
      <c r="H21" s="35"/>
    </row>
    <row r="22" spans="1:8" x14ac:dyDescent="0.35">
      <c r="A22" s="35"/>
      <c r="B22" s="35"/>
      <c r="C22" s="35"/>
      <c r="D22" s="35"/>
      <c r="E22" s="35"/>
      <c r="F22" s="35"/>
      <c r="G22" s="35"/>
      <c r="H22" s="35"/>
    </row>
    <row r="23" spans="1:8" x14ac:dyDescent="0.35">
      <c r="A23" s="216" t="s">
        <v>177</v>
      </c>
      <c r="B23" s="216"/>
      <c r="C23" s="216"/>
      <c r="D23" s="216"/>
      <c r="E23" s="216"/>
      <c r="F23" s="217"/>
      <c r="G23" s="64"/>
      <c r="H23" s="64">
        <f>ROUNDUP($E$20*$F$20,0)</f>
        <v>0</v>
      </c>
    </row>
    <row r="24" spans="1:8" x14ac:dyDescent="0.35">
      <c r="A24" s="218" t="s">
        <v>178</v>
      </c>
      <c r="B24" s="218"/>
      <c r="C24" s="218"/>
      <c r="D24" s="218"/>
      <c r="E24" s="218"/>
      <c r="F24" s="219"/>
      <c r="G24" s="64">
        <f>SUM(H20)-H23</f>
        <v>0</v>
      </c>
      <c r="H24" s="64"/>
    </row>
    <row r="25" spans="1:8" s="66" customFormat="1" ht="18" customHeight="1" x14ac:dyDescent="0.35">
      <c r="A25" s="65"/>
      <c r="B25" s="90"/>
      <c r="C25" s="90"/>
      <c r="D25" s="90"/>
      <c r="E25" s="90"/>
      <c r="F25" s="90"/>
      <c r="G25" s="90"/>
      <c r="H25" s="90"/>
    </row>
    <row r="26" spans="1:8" ht="29" x14ac:dyDescent="0.35">
      <c r="A26" s="21" t="s">
        <v>117</v>
      </c>
      <c r="B26" s="116" t="str">
        <f>_xlfn.CONCAT('Name of Bidder'!$C$16," ",'Name of Bidder'!$D$16," ",'Name of Bidder'!$E$16)</f>
        <v xml:space="preserve">  </v>
      </c>
      <c r="C26" s="21"/>
      <c r="D26" s="21"/>
      <c r="E26" s="56" t="s">
        <v>164</v>
      </c>
      <c r="F26" s="193" t="str">
        <f>IF(ISBLANK('Name of Bidder'!$C$13)," ",'Name of Bidder'!$C$13)</f>
        <v xml:space="preserve"> </v>
      </c>
      <c r="G26" s="194"/>
      <c r="H26" s="195"/>
    </row>
    <row r="27" spans="1:8" ht="22.5" customHeight="1" x14ac:dyDescent="0.35">
      <c r="A27" s="21" t="s">
        <v>118</v>
      </c>
      <c r="B27" s="114" t="str">
        <f>IF(ISBLANK('Name of Bidder'!$C$17)," ",'Name of Bidder'!$C$17)</f>
        <v xml:space="preserve"> </v>
      </c>
      <c r="C27" s="21"/>
      <c r="D27" s="21"/>
      <c r="E27" s="21" t="s">
        <v>119</v>
      </c>
      <c r="F27" s="193" t="str">
        <f>IF(ISBLANK('Name of Bidder'!$C$14)," ",'Name of Bidder'!$C$14)</f>
        <v xml:space="preserve"> </v>
      </c>
      <c r="G27" s="194"/>
      <c r="H27" s="195"/>
    </row>
  </sheetData>
  <sheetProtection algorithmName="SHA-1" hashValue="0EcuCeny3k8vOAkhDsqgU1NcO88=" saltValue="+8hsdRONQFS+rrFoaHwOew==" spinCount="100000" sheet="1" objects="1" scenarios="1"/>
  <mergeCells count="8">
    <mergeCell ref="A1:H2"/>
    <mergeCell ref="A3:H3"/>
    <mergeCell ref="A4:H4"/>
    <mergeCell ref="F27:H27"/>
    <mergeCell ref="A14:H14"/>
    <mergeCell ref="A23:F23"/>
    <mergeCell ref="A24:F24"/>
    <mergeCell ref="F26:H26"/>
  </mergeCells>
  <dataValidations count="1">
    <dataValidation type="custom" showInputMessage="1" showErrorMessage="1" sqref="G20" xr:uid="{F1590CFF-1946-4594-A64A-3E6B5090C12A}">
      <formula1>F20&gt;0</formula1>
    </dataValidation>
  </dataValidations>
  <pageMargins left="0.7" right="0.7" top="0.75" bottom="0.75" header="0.3" footer="0.3"/>
  <pageSetup paperSize="9" scale="86" orientation="landscape" r:id="rId1"/>
  <colBreaks count="1" manualBreakCount="1">
    <brk id="8"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492F9-E060-42DA-BBFC-DBB6B6029640}">
  <sheetPr codeName="Sheet8">
    <tabColor theme="4" tint="-0.249977111117893"/>
    <pageSetUpPr fitToPage="1"/>
  </sheetPr>
  <dimension ref="A1:H26"/>
  <sheetViews>
    <sheetView view="pageBreakPreview" zoomScaleNormal="100" zoomScaleSheetLayoutView="100" workbookViewId="0">
      <selection sqref="A1:H2"/>
    </sheetView>
  </sheetViews>
  <sheetFormatPr defaultRowHeight="14.5" x14ac:dyDescent="0.35"/>
  <cols>
    <col min="1" max="1" width="8.7265625" style="9"/>
    <col min="2" max="2" width="38.26953125" style="9" bestFit="1" customWidth="1"/>
    <col min="3" max="3" width="21.7265625" style="9" customWidth="1"/>
    <col min="4" max="4" width="8.7265625" style="9" customWidth="1"/>
    <col min="5" max="5" width="12.90625" style="9" customWidth="1"/>
    <col min="6" max="6" width="17.81640625" style="9" customWidth="1"/>
    <col min="7" max="7" width="24.26953125" style="9" customWidth="1"/>
    <col min="8" max="8" width="28.36328125" style="9" customWidth="1"/>
    <col min="9" max="16384" width="8.7265625" style="9"/>
  </cols>
  <sheetData>
    <row r="1" spans="1:8" ht="14.5" customHeight="1" x14ac:dyDescent="0.35">
      <c r="A1" s="206" t="s">
        <v>179</v>
      </c>
      <c r="B1" s="206"/>
      <c r="C1" s="206"/>
      <c r="D1" s="206"/>
      <c r="E1" s="206"/>
      <c r="F1" s="206"/>
      <c r="G1" s="206"/>
      <c r="H1" s="206"/>
    </row>
    <row r="2" spans="1:8" ht="14.5" customHeight="1" x14ac:dyDescent="0.35">
      <c r="A2" s="206"/>
      <c r="B2" s="206"/>
      <c r="C2" s="206"/>
      <c r="D2" s="206"/>
      <c r="E2" s="206"/>
      <c r="F2" s="206"/>
      <c r="G2" s="206"/>
      <c r="H2" s="206"/>
    </row>
    <row r="3" spans="1:8" ht="45.5" customHeight="1" x14ac:dyDescent="0.35">
      <c r="A3" s="220" t="s">
        <v>235</v>
      </c>
      <c r="B3" s="221"/>
      <c r="C3" s="221"/>
      <c r="D3" s="221"/>
      <c r="E3" s="221"/>
      <c r="F3" s="221"/>
      <c r="G3" s="221"/>
      <c r="H3" s="222"/>
    </row>
    <row r="4" spans="1:8" ht="18" x14ac:dyDescent="0.4">
      <c r="A4" s="199" t="s">
        <v>121</v>
      </c>
      <c r="B4" s="199"/>
      <c r="C4" s="199"/>
      <c r="D4" s="199"/>
      <c r="E4" s="199"/>
      <c r="F4" s="199"/>
      <c r="G4" s="199"/>
      <c r="H4" s="199"/>
    </row>
    <row r="5" spans="1:8" x14ac:dyDescent="0.35">
      <c r="A5" s="21"/>
      <c r="B5" s="21"/>
      <c r="C5" s="21"/>
      <c r="D5" s="21"/>
      <c r="E5" s="21"/>
      <c r="F5" s="21"/>
      <c r="G5" s="21"/>
      <c r="H5" s="21"/>
    </row>
    <row r="6" spans="1:8" x14ac:dyDescent="0.35">
      <c r="A6" s="21" t="s">
        <v>165</v>
      </c>
      <c r="B6" s="21"/>
      <c r="C6" s="57"/>
      <c r="D6" s="57"/>
      <c r="E6" s="57"/>
      <c r="F6" s="21"/>
      <c r="G6" s="21" t="s">
        <v>58</v>
      </c>
      <c r="H6" s="21"/>
    </row>
    <row r="7" spans="1:8" x14ac:dyDescent="0.35">
      <c r="A7" s="21"/>
      <c r="B7" s="21"/>
      <c r="C7" s="21"/>
      <c r="D7" s="21"/>
      <c r="E7" s="21"/>
      <c r="F7" s="21"/>
      <c r="G7" s="21" t="s">
        <v>59</v>
      </c>
      <c r="H7" s="21"/>
    </row>
    <row r="8" spans="1:8" x14ac:dyDescent="0.35">
      <c r="A8" s="30" t="s">
        <v>63</v>
      </c>
      <c r="B8" s="21" t="str">
        <f>IF(ISBLANK('Name of Bidder'!C7)," ",'Name of Bidder'!C7)</f>
        <v xml:space="preserve"> </v>
      </c>
      <c r="C8" s="21"/>
      <c r="D8" s="21"/>
      <c r="E8" s="21"/>
      <c r="F8" s="21"/>
      <c r="G8" s="31" t="s">
        <v>60</v>
      </c>
      <c r="H8" s="21"/>
    </row>
    <row r="9" spans="1:8" x14ac:dyDescent="0.35">
      <c r="A9" s="21" t="s">
        <v>62</v>
      </c>
      <c r="B9" s="91" t="str">
        <f>IF(ISBLANK('Name of Bidder'!C8)," ",'Name of Bidder'!C8)</f>
        <v xml:space="preserve"> </v>
      </c>
      <c r="C9" s="91"/>
      <c r="D9" s="91"/>
      <c r="E9" s="91"/>
      <c r="F9" s="21"/>
      <c r="G9" s="31" t="s">
        <v>70</v>
      </c>
      <c r="H9" s="21"/>
    </row>
    <row r="10" spans="1:8" x14ac:dyDescent="0.35">
      <c r="A10" s="21"/>
      <c r="B10" s="91"/>
      <c r="C10" s="91"/>
      <c r="D10" s="91"/>
      <c r="E10" s="91"/>
      <c r="F10" s="21"/>
      <c r="G10" s="21" t="s">
        <v>71</v>
      </c>
      <c r="H10" s="21"/>
    </row>
    <row r="11" spans="1:8" x14ac:dyDescent="0.35">
      <c r="A11" s="21"/>
      <c r="B11" s="91"/>
      <c r="C11" s="91"/>
      <c r="D11" s="91"/>
      <c r="E11" s="91"/>
      <c r="F11" s="21"/>
      <c r="G11" s="31" t="s">
        <v>61</v>
      </c>
      <c r="H11" s="21"/>
    </row>
    <row r="12" spans="1:8" x14ac:dyDescent="0.35">
      <c r="A12" s="21"/>
      <c r="B12" s="21"/>
      <c r="C12" s="21"/>
      <c r="D12" s="21"/>
      <c r="E12" s="21"/>
      <c r="F12" s="21"/>
      <c r="G12" s="21"/>
      <c r="H12" s="21"/>
    </row>
    <row r="13" spans="1:8" x14ac:dyDescent="0.35">
      <c r="A13" s="21"/>
      <c r="B13" s="21"/>
      <c r="C13" s="21"/>
      <c r="D13" s="21"/>
      <c r="E13" s="21"/>
      <c r="F13" s="21"/>
      <c r="G13" s="21"/>
      <c r="H13" s="21"/>
    </row>
    <row r="14" spans="1:8" ht="18" x14ac:dyDescent="0.4">
      <c r="A14" s="199" t="s">
        <v>184</v>
      </c>
      <c r="B14" s="199"/>
      <c r="C14" s="199"/>
      <c r="D14" s="199"/>
      <c r="E14" s="199"/>
      <c r="F14" s="199"/>
      <c r="G14" s="199"/>
      <c r="H14" s="199"/>
    </row>
    <row r="15" spans="1:8" x14ac:dyDescent="0.35">
      <c r="A15" s="21"/>
      <c r="B15" s="21"/>
      <c r="C15" s="21"/>
      <c r="D15" s="21"/>
      <c r="E15" s="21"/>
      <c r="F15" s="21"/>
      <c r="G15" s="55"/>
      <c r="H15" s="55" t="s">
        <v>122</v>
      </c>
    </row>
    <row r="16" spans="1:8" s="68" customFormat="1" ht="76.5" customHeight="1" x14ac:dyDescent="0.35">
      <c r="A16" s="67" t="s">
        <v>171</v>
      </c>
      <c r="B16" s="67" t="s">
        <v>172</v>
      </c>
      <c r="C16" s="67" t="s">
        <v>123</v>
      </c>
      <c r="D16" s="67" t="s">
        <v>67</v>
      </c>
      <c r="E16" s="67" t="s">
        <v>173</v>
      </c>
      <c r="F16" s="67" t="s">
        <v>183</v>
      </c>
      <c r="G16" s="67" t="s">
        <v>209</v>
      </c>
      <c r="H16" s="67" t="s">
        <v>210</v>
      </c>
    </row>
    <row r="17" spans="1:8" s="69" customFormat="1" x14ac:dyDescent="0.35">
      <c r="A17" s="33">
        <v>1</v>
      </c>
      <c r="B17" s="33">
        <v>2</v>
      </c>
      <c r="C17" s="33">
        <v>3</v>
      </c>
      <c r="D17" s="33">
        <v>4</v>
      </c>
      <c r="E17" s="33">
        <v>5</v>
      </c>
      <c r="F17" s="33">
        <v>6</v>
      </c>
      <c r="G17" s="33">
        <v>7</v>
      </c>
      <c r="H17" s="33" t="s">
        <v>206</v>
      </c>
    </row>
    <row r="18" spans="1:8" s="69" customFormat="1" x14ac:dyDescent="0.35">
      <c r="A18" s="103" t="s">
        <v>221</v>
      </c>
      <c r="B18" s="93"/>
      <c r="C18" s="93"/>
      <c r="D18" s="93"/>
      <c r="E18" s="93"/>
      <c r="F18" s="93"/>
      <c r="G18" s="93"/>
      <c r="H18" s="93"/>
    </row>
    <row r="19" spans="1:8" x14ac:dyDescent="0.35">
      <c r="A19" s="58" t="s">
        <v>72</v>
      </c>
      <c r="B19" s="59"/>
      <c r="C19" s="59"/>
      <c r="D19" s="59"/>
      <c r="E19" s="59"/>
      <c r="F19" s="59"/>
      <c r="G19" s="59"/>
      <c r="H19" s="59"/>
    </row>
    <row r="20" spans="1:8" ht="58" x14ac:dyDescent="0.35">
      <c r="A20" s="40">
        <v>1</v>
      </c>
      <c r="B20" s="88" t="s">
        <v>180</v>
      </c>
      <c r="C20" s="70" t="s">
        <v>181</v>
      </c>
      <c r="D20" s="40" t="s">
        <v>226</v>
      </c>
      <c r="E20" s="40">
        <v>2</v>
      </c>
      <c r="F20" s="83"/>
      <c r="G20" s="82"/>
      <c r="H20" s="40" t="str">
        <f>IF(F20&lt;=0,"Included",ROUNDUP(((F20+G20)*E20),0))</f>
        <v>Included</v>
      </c>
    </row>
    <row r="21" spans="1:8" ht="58" x14ac:dyDescent="0.35">
      <c r="A21" s="86">
        <v>2</v>
      </c>
      <c r="B21" s="88" t="s">
        <v>180</v>
      </c>
      <c r="C21" s="70" t="s">
        <v>182</v>
      </c>
      <c r="D21" s="40" t="s">
        <v>226</v>
      </c>
      <c r="E21" s="40">
        <v>6</v>
      </c>
      <c r="F21" s="83"/>
      <c r="G21" s="82"/>
      <c r="H21" s="40" t="str">
        <f>IF(F21&lt;=0,"Included",ROUNDUP(((F21+G21)*E21),0))</f>
        <v>Included</v>
      </c>
    </row>
    <row r="22" spans="1:8" x14ac:dyDescent="0.35">
      <c r="A22" s="35"/>
      <c r="B22" s="35"/>
      <c r="C22" s="35"/>
      <c r="D22" s="35"/>
      <c r="E22" s="35"/>
      <c r="F22" s="35"/>
      <c r="G22" s="35"/>
      <c r="H22" s="35"/>
    </row>
    <row r="23" spans="1:8" x14ac:dyDescent="0.35">
      <c r="A23" s="216" t="s">
        <v>185</v>
      </c>
      <c r="B23" s="216"/>
      <c r="C23" s="216"/>
      <c r="D23" s="216"/>
      <c r="E23" s="216"/>
      <c r="F23" s="217"/>
      <c r="G23" s="64"/>
      <c r="H23" s="64">
        <f>ROUNDUP(SUMPRODUCT($E$20:$E$21,$F$20:$F$21),0)</f>
        <v>0</v>
      </c>
    </row>
    <row r="24" spans="1:8" x14ac:dyDescent="0.35">
      <c r="A24" s="218" t="s">
        <v>178</v>
      </c>
      <c r="B24" s="218"/>
      <c r="C24" s="218"/>
      <c r="D24" s="218"/>
      <c r="E24" s="218"/>
      <c r="F24" s="219"/>
      <c r="G24" s="64">
        <f>SUM(H20:H21)-H23</f>
        <v>0</v>
      </c>
      <c r="H24" s="64"/>
    </row>
    <row r="25" spans="1:8" ht="29" x14ac:dyDescent="0.35">
      <c r="A25" s="21" t="s">
        <v>117</v>
      </c>
      <c r="B25" s="116" t="str">
        <f>_xlfn.CONCAT('Name of Bidder'!$C$16," ",'Name of Bidder'!$D$16," ",'Name of Bidder'!$E$16)</f>
        <v xml:space="preserve">  </v>
      </c>
      <c r="C25" s="21"/>
      <c r="D25" s="21"/>
      <c r="E25" s="56" t="s">
        <v>164</v>
      </c>
      <c r="F25" s="193" t="str">
        <f>IF(ISBLANK('Name of Bidder'!$C$13)," ",'Name of Bidder'!$C$13)</f>
        <v xml:space="preserve"> </v>
      </c>
      <c r="G25" s="194"/>
      <c r="H25" s="195"/>
    </row>
    <row r="26" spans="1:8" ht="22.5" customHeight="1" x14ac:dyDescent="0.35">
      <c r="A26" s="21" t="s">
        <v>118</v>
      </c>
      <c r="B26" s="116" t="str">
        <f>IF(ISBLANK('Name of Bidder'!$C$17)," ",'Name of Bidder'!$C$17)</f>
        <v xml:space="preserve"> </v>
      </c>
      <c r="C26" s="21"/>
      <c r="D26" s="21"/>
      <c r="E26" s="21" t="s">
        <v>119</v>
      </c>
      <c r="F26" s="193" t="str">
        <f>IF(ISBLANK('Name of Bidder'!$C$14)," ",'Name of Bidder'!$C$14)</f>
        <v xml:space="preserve"> </v>
      </c>
      <c r="G26" s="194"/>
      <c r="H26" s="195"/>
    </row>
  </sheetData>
  <sheetProtection algorithmName="SHA-1" hashValue="GwZe2WdfS/PnPvQQ5tKNrP/50z4=" saltValue="vM2NexNgboQJRaAKacEd1A==" spinCount="100000" sheet="1" objects="1" scenarios="1"/>
  <mergeCells count="8">
    <mergeCell ref="F26:H26"/>
    <mergeCell ref="A23:F23"/>
    <mergeCell ref="A24:F24"/>
    <mergeCell ref="A1:H2"/>
    <mergeCell ref="A3:H3"/>
    <mergeCell ref="A4:H4"/>
    <mergeCell ref="A14:H14"/>
    <mergeCell ref="F25:H25"/>
  </mergeCells>
  <dataValidations count="1">
    <dataValidation type="custom" allowBlank="1" showInputMessage="1" showErrorMessage="1" sqref="G20:G21" xr:uid="{BA69C0A9-FF24-4202-9876-9FC37D153D99}">
      <formula1>F20:F21&gt;0</formula1>
    </dataValidation>
  </dataValidations>
  <pageMargins left="0.7" right="0.7" top="0.75" bottom="0.75" header="0.3" footer="0.3"/>
  <pageSetup paperSize="9" scale="8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EBAED-BB44-4B09-8A55-2868CC8D28B3}">
  <sheetPr codeName="Sheet9">
    <tabColor theme="4" tint="-0.249977111117893"/>
    <pageSetUpPr fitToPage="1"/>
  </sheetPr>
  <dimension ref="A1:N23"/>
  <sheetViews>
    <sheetView view="pageBreakPreview" zoomScaleNormal="100" zoomScaleSheetLayoutView="100" workbookViewId="0">
      <selection sqref="A1:D2"/>
    </sheetView>
  </sheetViews>
  <sheetFormatPr defaultRowHeight="14.5" x14ac:dyDescent="0.35"/>
  <cols>
    <col min="1" max="1" width="8.7265625" style="9"/>
    <col min="2" max="2" width="75.36328125" style="9" customWidth="1"/>
    <col min="3" max="3" width="24.08984375" style="9" customWidth="1"/>
    <col min="4" max="4" width="37.36328125" style="9" customWidth="1"/>
    <col min="5" max="5" width="1.26953125" style="9" customWidth="1"/>
    <col min="6" max="16384" width="8.7265625" style="9"/>
  </cols>
  <sheetData>
    <row r="1" spans="1:14" s="29" customFormat="1" x14ac:dyDescent="0.35">
      <c r="A1" s="223" t="s">
        <v>186</v>
      </c>
      <c r="B1" s="223"/>
      <c r="C1" s="223"/>
      <c r="D1" s="223"/>
    </row>
    <row r="2" spans="1:14" x14ac:dyDescent="0.35">
      <c r="A2" s="223"/>
      <c r="B2" s="223"/>
      <c r="C2" s="223"/>
      <c r="D2" s="223"/>
    </row>
    <row r="3" spans="1:14" ht="59.5" customHeight="1" x14ac:dyDescent="0.35">
      <c r="A3" s="224" t="s">
        <v>235</v>
      </c>
      <c r="B3" s="224"/>
      <c r="C3" s="224"/>
      <c r="D3" s="224"/>
      <c r="E3" s="71"/>
      <c r="F3" s="71"/>
      <c r="G3" s="71"/>
      <c r="H3" s="71"/>
      <c r="I3" s="71"/>
      <c r="J3" s="71"/>
      <c r="K3" s="71"/>
      <c r="L3" s="71"/>
      <c r="M3" s="71"/>
      <c r="N3" s="71"/>
    </row>
    <row r="4" spans="1:14" x14ac:dyDescent="0.35">
      <c r="A4" s="225" t="s">
        <v>143</v>
      </c>
      <c r="B4" s="225"/>
      <c r="C4" s="225"/>
      <c r="D4" s="225"/>
      <c r="E4" s="72"/>
      <c r="F4" s="72"/>
      <c r="G4" s="72"/>
      <c r="H4" s="72"/>
      <c r="I4" s="72"/>
      <c r="J4" s="72"/>
      <c r="K4" s="72"/>
      <c r="L4" s="72"/>
      <c r="M4" s="72"/>
      <c r="N4" s="72"/>
    </row>
    <row r="5" spans="1:14" x14ac:dyDescent="0.35">
      <c r="A5" s="21"/>
      <c r="B5" s="21"/>
      <c r="C5" s="21"/>
      <c r="D5" s="21"/>
    </row>
    <row r="6" spans="1:14" x14ac:dyDescent="0.35">
      <c r="A6" s="21" t="s">
        <v>165</v>
      </c>
      <c r="B6" s="21"/>
      <c r="C6" s="21"/>
      <c r="D6" s="21" t="s">
        <v>58</v>
      </c>
    </row>
    <row r="7" spans="1:14" ht="29" x14ac:dyDescent="0.35">
      <c r="A7" s="21"/>
      <c r="B7" s="21"/>
      <c r="C7" s="21"/>
      <c r="D7" s="56" t="s">
        <v>59</v>
      </c>
    </row>
    <row r="8" spans="1:14" x14ac:dyDescent="0.35">
      <c r="A8" s="30" t="s">
        <v>63</v>
      </c>
      <c r="B8" s="30" t="str">
        <f>IF(ISBLANK('Name of Bidder'!C7)," ",'Name of Bidder'!C7)</f>
        <v xml:space="preserve"> </v>
      </c>
      <c r="C8" s="21"/>
      <c r="D8" s="31" t="s">
        <v>60</v>
      </c>
    </row>
    <row r="9" spans="1:14" x14ac:dyDescent="0.35">
      <c r="A9" s="21" t="s">
        <v>62</v>
      </c>
      <c r="B9" s="200" t="str">
        <f>IF(ISBLANK('Name of Bidder'!C8)," ",'Name of Bidder'!C8)</f>
        <v xml:space="preserve"> </v>
      </c>
      <c r="C9" s="21"/>
      <c r="D9" s="31" t="s">
        <v>70</v>
      </c>
    </row>
    <row r="10" spans="1:14" x14ac:dyDescent="0.35">
      <c r="A10" s="21"/>
      <c r="B10" s="200"/>
      <c r="C10" s="21"/>
      <c r="D10" s="21" t="s">
        <v>71</v>
      </c>
    </row>
    <row r="11" spans="1:14" x14ac:dyDescent="0.35">
      <c r="A11" s="21"/>
      <c r="B11" s="200"/>
      <c r="C11" s="21"/>
      <c r="D11" s="31" t="s">
        <v>61</v>
      </c>
    </row>
    <row r="12" spans="1:14" x14ac:dyDescent="0.35">
      <c r="A12" s="21"/>
      <c r="B12" s="21"/>
      <c r="C12" s="21"/>
      <c r="D12" s="21"/>
    </row>
    <row r="13" spans="1:14" x14ac:dyDescent="0.35">
      <c r="A13" s="121" t="s">
        <v>136</v>
      </c>
      <c r="B13" s="226" t="s">
        <v>137</v>
      </c>
      <c r="C13" s="226"/>
      <c r="D13" s="120" t="s">
        <v>138</v>
      </c>
    </row>
    <row r="14" spans="1:14" x14ac:dyDescent="0.35">
      <c r="A14" s="117"/>
      <c r="B14" s="73"/>
      <c r="C14" s="118"/>
      <c r="D14" s="119"/>
    </row>
    <row r="15" spans="1:14" x14ac:dyDescent="0.35">
      <c r="A15" s="230">
        <v>1</v>
      </c>
      <c r="B15" s="227" t="s">
        <v>139</v>
      </c>
      <c r="C15" s="228"/>
      <c r="D15" s="73"/>
    </row>
    <row r="16" spans="1:14" ht="60" customHeight="1" x14ac:dyDescent="0.35">
      <c r="A16" s="231"/>
      <c r="B16" s="229" t="s">
        <v>140</v>
      </c>
      <c r="C16" s="229"/>
      <c r="D16" s="74">
        <f>'Sch-1'!I70</f>
        <v>0</v>
      </c>
    </row>
    <row r="17" spans="1:4" x14ac:dyDescent="0.35">
      <c r="A17" s="230">
        <v>2</v>
      </c>
      <c r="B17" s="227" t="s">
        <v>141</v>
      </c>
      <c r="C17" s="228"/>
      <c r="D17" s="75"/>
    </row>
    <row r="18" spans="1:4" ht="48" customHeight="1" x14ac:dyDescent="0.35">
      <c r="A18" s="231"/>
      <c r="B18" s="229" t="s">
        <v>187</v>
      </c>
      <c r="C18" s="229"/>
      <c r="D18" s="74">
        <f>'Sch-2'!G40+'Sch-3a'!G24+'Sch-3b'!G24</f>
        <v>0</v>
      </c>
    </row>
    <row r="19" spans="1:4" x14ac:dyDescent="0.35">
      <c r="A19" s="21"/>
      <c r="B19" s="227" t="s">
        <v>142</v>
      </c>
      <c r="C19" s="228"/>
      <c r="D19" s="76">
        <f>D16+D18</f>
        <v>0</v>
      </c>
    </row>
    <row r="20" spans="1:4" x14ac:dyDescent="0.35">
      <c r="A20" s="21"/>
      <c r="B20" s="21"/>
      <c r="C20" s="21"/>
      <c r="D20" s="21"/>
    </row>
    <row r="21" spans="1:4" x14ac:dyDescent="0.35">
      <c r="A21" s="21"/>
      <c r="B21" s="21"/>
      <c r="C21" s="21"/>
      <c r="D21" s="21"/>
    </row>
    <row r="22" spans="1:4" x14ac:dyDescent="0.35">
      <c r="A22" s="21" t="s">
        <v>117</v>
      </c>
      <c r="B22" s="116" t="str">
        <f>_xlfn.CONCAT('Name of Bidder'!$C$16," ",'Name of Bidder'!$D$16," ",'Name of Bidder'!$E$16)</f>
        <v xml:space="preserve">  </v>
      </c>
      <c r="C22" s="55" t="s">
        <v>164</v>
      </c>
      <c r="D22" s="116" t="str">
        <f>IF(ISBLANK('Name of Bidder'!$C$13)," ",'Name of Bidder'!$C$13)</f>
        <v xml:space="preserve"> </v>
      </c>
    </row>
    <row r="23" spans="1:4" x14ac:dyDescent="0.35">
      <c r="A23" s="21" t="s">
        <v>118</v>
      </c>
      <c r="B23" s="116" t="str">
        <f>IF(ISBLANK('Name of Bidder'!$C$17)," ",'Name of Bidder'!$C$17)</f>
        <v xml:space="preserve"> </v>
      </c>
      <c r="C23" s="55" t="s">
        <v>119</v>
      </c>
      <c r="D23" s="116" t="str">
        <f>IF(ISBLANK('Name of Bidder'!$C$14)," ",'Name of Bidder'!$C$14)</f>
        <v xml:space="preserve"> </v>
      </c>
    </row>
  </sheetData>
  <sheetProtection algorithmName="SHA-1" hashValue="etuLcngVPeKnFyW7nFlzmWF1QTc=" saltValue="jMa6snyCHlgK4WRTsS4Ajg==" spinCount="100000" sheet="1" objects="1" scenarios="1"/>
  <mergeCells count="12">
    <mergeCell ref="A1:D2"/>
    <mergeCell ref="A3:D3"/>
    <mergeCell ref="A4:D4"/>
    <mergeCell ref="B13:C13"/>
    <mergeCell ref="B19:C19"/>
    <mergeCell ref="B16:C16"/>
    <mergeCell ref="B15:C15"/>
    <mergeCell ref="A15:A16"/>
    <mergeCell ref="A17:A18"/>
    <mergeCell ref="B17:C17"/>
    <mergeCell ref="B18:C18"/>
    <mergeCell ref="B9:B11"/>
  </mergeCells>
  <pageMargins left="0.7" right="0.7" top="0.75" bottom="0.75" header="0.3" footer="0.3"/>
  <pageSetup paperSize="9" scale="9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DV</vt:lpstr>
      <vt:lpstr>Cover</vt:lpstr>
      <vt:lpstr>Instructions </vt:lpstr>
      <vt:lpstr>Name of Bidder</vt:lpstr>
      <vt:lpstr>Sch-1</vt:lpstr>
      <vt:lpstr>Sch-2</vt:lpstr>
      <vt:lpstr>Sch-3a</vt:lpstr>
      <vt:lpstr>Sch-3b</vt:lpstr>
      <vt:lpstr>Sch-4</vt:lpstr>
      <vt:lpstr>Sch-5 (Buy Back)</vt:lpstr>
      <vt:lpstr>Sch-6</vt:lpstr>
      <vt:lpstr>'Instructions '!Print_Area</vt:lpstr>
      <vt:lpstr>'Name of Bidder'!Print_Area</vt:lpstr>
      <vt:lpstr>'Sch-1'!Print_Area</vt:lpstr>
      <vt:lpstr>'Sch-2'!Print_Area</vt:lpstr>
      <vt:lpstr>'Sch-3a'!Print_Area</vt:lpstr>
      <vt:lpstr>'Sch-3b'!Print_Area</vt:lpstr>
      <vt:lpstr>'Sch-4'!Print_Area</vt:lpstr>
      <vt:lpstr>'Sch-5 (Buy Back)'!Print_Area</vt:lpstr>
      <vt:lpstr>'Sch-6'!Print_Area</vt:lpstr>
      <vt:lpstr>'Instructions '!Print_Titles</vt:lpstr>
      <vt:lpstr>'Sch-1'!Print_Titles</vt:lpstr>
      <vt:lpstr>'Sch-2'!Print_Titles</vt:lpstr>
      <vt:lpstr>'Sch-5 (Buy Back)'!Print_Titles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Gupta (IN)</dc:creator>
  <cp:lastModifiedBy>Divya Gupta (IN)</cp:lastModifiedBy>
  <cp:lastPrinted>2023-10-23T12:22:57Z</cp:lastPrinted>
  <dcterms:created xsi:type="dcterms:W3CDTF">2023-10-12T07:15:58Z</dcterms:created>
  <dcterms:modified xsi:type="dcterms:W3CDTF">2023-11-03T13:55:02Z</dcterms:modified>
</cp:coreProperties>
</file>